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0130" yWindow="135" windowWidth="23670" windowHeight="13095" tabRatio="841"/>
  </bookViews>
  <sheets>
    <sheet name="출원-총괄" sheetId="12" r:id="rId1"/>
    <sheet name="출원-시도별" sheetId="17" r:id="rId2"/>
    <sheet name="출원-연구주체별" sheetId="15" r:id="rId3"/>
    <sheet name="출원-내국출원인" sheetId="18" r:id="rId4"/>
    <sheet name="출원-외국출원인" sheetId="19" r:id="rId5"/>
    <sheet name="등록-총괄" sheetId="13" r:id="rId6"/>
    <sheet name="등록-시.도별" sheetId="14" r:id="rId7"/>
    <sheet name="등록-연구주체별" sheetId="20" r:id="rId8"/>
    <sheet name="등록-내국권리자" sheetId="22" r:id="rId9"/>
    <sheet name="등록-외국권리자" sheetId="24" r:id="rId10"/>
    <sheet name="심사" sheetId="16" r:id="rId11"/>
    <sheet name="심판" sheetId="11" r:id="rId12"/>
  </sheets>
  <definedNames>
    <definedName name="_xlnm.Print_Area" localSheetId="8">'등록-내국권리자'!$A$1:$H$44</definedName>
    <definedName name="_xlnm.Print_Area" localSheetId="6">'등록-시.도별'!$A$1:$G$50</definedName>
    <definedName name="_xlnm.Print_Area" localSheetId="7">'등록-연구주체별'!$A$1:$G$41</definedName>
    <definedName name="_xlnm.Print_Area" localSheetId="10">심사!$A$1:$W$34</definedName>
    <definedName name="_xlnm.Print_Area" localSheetId="11">심판!$A$1:$S$28</definedName>
    <definedName name="_xlnm.Print_Area" localSheetId="3">'출원-내국출원인'!$A$1:$I$44</definedName>
    <definedName name="_xlnm.Print_Area" localSheetId="1">'출원-시도별'!$A$1:$G$52</definedName>
  </definedNames>
  <calcPr calcId="145621"/>
  <customWorkbookViews>
    <customWorkbookView name="권일범 - 사용자 보기" guid="{DCFD4FE9-875B-4CB4-85E4-3C1F0B10BFEF}" mergeInterval="0" personalView="1" xWindow="23" yWindow="23" windowWidth="1683" windowHeight="703" tabRatio="841" activeSheetId="10" showComments="commIndAndComment"/>
    <customWorkbookView name="User - 사용자 보기" guid="{125F8CEF-1512-4840-AD63-AEF7B9936BA5}" mergeInterval="0" personalView="1" maximized="1" xWindow="1" yWindow="1" windowWidth="1440" windowHeight="674" tabRatio="841" activeSheetId="11" showComments="commIndAndComment"/>
    <customWorkbookView name="김형욱 - 사용자 보기" guid="{7935613F-692B-4EC7-A004-B94653FCF94C}" mergeInterval="0" personalView="1" maximized="1" xWindow="1" yWindow="1" windowWidth="1222" windowHeight="818" tabRatio="841" activeSheetId="1"/>
  </customWorkbookViews>
</workbook>
</file>

<file path=xl/calcChain.xml><?xml version="1.0" encoding="utf-8"?>
<calcChain xmlns="http://schemas.openxmlformats.org/spreadsheetml/2006/main">
  <c r="E6" i="24" l="1"/>
  <c r="H6" i="24"/>
  <c r="E7" i="24"/>
  <c r="H7" i="24"/>
  <c r="E8" i="24"/>
  <c r="H8" i="24"/>
  <c r="E9" i="24"/>
  <c r="H9" i="24"/>
  <c r="E10" i="24"/>
  <c r="H10" i="24"/>
  <c r="E11" i="24"/>
  <c r="H11" i="24"/>
  <c r="E12" i="24"/>
  <c r="H12" i="24"/>
  <c r="E13" i="24"/>
  <c r="H13" i="24"/>
  <c r="E14" i="24"/>
  <c r="H14" i="24"/>
  <c r="E15" i="24"/>
  <c r="H15" i="24"/>
  <c r="E20" i="24"/>
  <c r="H20" i="24"/>
  <c r="E21" i="24"/>
  <c r="H21" i="24"/>
  <c r="E23" i="24"/>
  <c r="H23" i="24"/>
  <c r="E26" i="24"/>
  <c r="H26" i="24"/>
  <c r="E27" i="24"/>
  <c r="H27" i="24"/>
  <c r="E28" i="24"/>
  <c r="H28" i="24"/>
  <c r="E29" i="24"/>
  <c r="H29" i="24"/>
  <c r="E30" i="24"/>
  <c r="H30" i="24"/>
  <c r="E31" i="24"/>
  <c r="H31" i="24"/>
  <c r="E36" i="24"/>
  <c r="H36" i="24"/>
  <c r="E37" i="24"/>
  <c r="H37" i="24"/>
  <c r="E38" i="24"/>
  <c r="H38" i="24"/>
  <c r="E40" i="24"/>
  <c r="H40" i="24"/>
  <c r="E41" i="24"/>
  <c r="H41" i="24"/>
  <c r="E42" i="24"/>
  <c r="H42" i="24"/>
  <c r="E43" i="24"/>
  <c r="H43" i="24"/>
  <c r="E44" i="24"/>
  <c r="H44" i="24"/>
  <c r="E47" i="24"/>
  <c r="H47" i="24"/>
  <c r="E49" i="24"/>
  <c r="H49" i="24"/>
  <c r="E50" i="24"/>
  <c r="H50" i="24"/>
  <c r="E51" i="24"/>
  <c r="H51" i="24"/>
  <c r="E52" i="24"/>
  <c r="H52" i="24"/>
  <c r="O27" i="11" l="1"/>
  <c r="O26" i="11"/>
  <c r="O25" i="11"/>
  <c r="O24" i="11"/>
  <c r="O23" i="11"/>
  <c r="O22" i="11"/>
  <c r="O21" i="11"/>
  <c r="O20" i="11"/>
  <c r="O19" i="11"/>
  <c r="K27" i="11"/>
  <c r="L27" i="11"/>
  <c r="N27" i="11"/>
  <c r="P27" i="11"/>
  <c r="G16" i="20" l="1"/>
  <c r="G15" i="20"/>
  <c r="G14" i="20"/>
  <c r="G13" i="20"/>
  <c r="G12" i="20"/>
  <c r="G11" i="20"/>
  <c r="G10" i="20"/>
  <c r="G9" i="20"/>
  <c r="G8" i="20"/>
  <c r="G7" i="20"/>
  <c r="G6" i="20"/>
  <c r="G5" i="20"/>
  <c r="E6" i="22"/>
  <c r="H6" i="22"/>
  <c r="A7" i="22"/>
  <c r="A8" i="22" s="1"/>
  <c r="A9" i="22" s="1"/>
  <c r="A10" i="22" s="1"/>
  <c r="A11" i="22" s="1"/>
  <c r="A12" i="22" s="1"/>
  <c r="A13" i="22" s="1"/>
  <c r="A14" i="22" s="1"/>
  <c r="A15" i="22" s="1"/>
  <c r="E7" i="22"/>
  <c r="H7" i="22"/>
  <c r="E8" i="22"/>
  <c r="H8" i="22"/>
  <c r="E9" i="22"/>
  <c r="H9" i="22"/>
  <c r="E10" i="22"/>
  <c r="H10" i="22"/>
  <c r="E11" i="22"/>
  <c r="H11" i="22"/>
  <c r="E12" i="22"/>
  <c r="H12" i="22"/>
  <c r="E13" i="22"/>
  <c r="H13" i="22"/>
  <c r="E14" i="22"/>
  <c r="H14" i="22"/>
  <c r="E15" i="22"/>
  <c r="H15" i="22"/>
  <c r="E20" i="22"/>
  <c r="H20" i="22"/>
  <c r="A21" i="22"/>
  <c r="E21" i="22"/>
  <c r="H21" i="22"/>
  <c r="A22" i="22"/>
  <c r="A23" i="22" s="1"/>
  <c r="A24" i="22" s="1"/>
  <c r="A25" i="22" s="1"/>
  <c r="A26" i="22" s="1"/>
  <c r="A27" i="22" s="1"/>
  <c r="A28" i="22" s="1"/>
  <c r="A29" i="22" s="1"/>
  <c r="E22" i="22"/>
  <c r="H22" i="22"/>
  <c r="E23" i="22"/>
  <c r="H23" i="22"/>
  <c r="E24" i="22"/>
  <c r="H24" i="22"/>
  <c r="E25" i="22"/>
  <c r="H25" i="22"/>
  <c r="E26" i="22"/>
  <c r="H26" i="22"/>
  <c r="E27" i="22"/>
  <c r="H27" i="22"/>
  <c r="E28" i="22"/>
  <c r="H28" i="22"/>
  <c r="E29" i="22"/>
  <c r="H29" i="22"/>
  <c r="E34" i="22"/>
  <c r="H34" i="22"/>
  <c r="A35" i="22"/>
  <c r="A36" i="22" s="1"/>
  <c r="A37" i="22" s="1"/>
  <c r="A38" i="22" s="1"/>
  <c r="A39" i="22" s="1"/>
  <c r="A40" i="22" s="1"/>
  <c r="A41" i="22" s="1"/>
  <c r="A42" i="22" s="1"/>
  <c r="A43" i="22" s="1"/>
  <c r="E35" i="22"/>
  <c r="H35" i="22"/>
  <c r="E36" i="22"/>
  <c r="H36" i="22"/>
  <c r="E37" i="22"/>
  <c r="H37" i="22"/>
  <c r="E38" i="22"/>
  <c r="H38" i="22"/>
  <c r="E39" i="22"/>
  <c r="H39" i="22"/>
  <c r="E40" i="22"/>
  <c r="H40" i="22"/>
  <c r="E41" i="22"/>
  <c r="H41" i="22"/>
  <c r="E42" i="22"/>
  <c r="H42" i="22"/>
  <c r="E43" i="22"/>
  <c r="H43" i="22"/>
  <c r="D5" i="20" l="1"/>
  <c r="D6" i="20"/>
  <c r="D7" i="20"/>
  <c r="D8" i="20"/>
  <c r="D9" i="20"/>
  <c r="D10" i="20"/>
  <c r="D11" i="20"/>
  <c r="D12" i="20"/>
  <c r="D13" i="20"/>
  <c r="D14" i="20"/>
  <c r="D15" i="20"/>
  <c r="B16" i="20"/>
  <c r="C16" i="20"/>
  <c r="D16" i="20" s="1"/>
  <c r="E16" i="20"/>
  <c r="F16" i="20"/>
  <c r="E26" i="20"/>
  <c r="G26" i="20"/>
  <c r="E27" i="20"/>
  <c r="G27" i="20"/>
  <c r="E28" i="20"/>
  <c r="G28" i="20"/>
  <c r="E29" i="20"/>
  <c r="G29" i="20"/>
  <c r="E30" i="20"/>
  <c r="G30" i="20"/>
  <c r="E32" i="20"/>
  <c r="G32" i="20"/>
  <c r="E33" i="20"/>
  <c r="G33" i="20"/>
  <c r="E34" i="20"/>
  <c r="G34" i="20"/>
  <c r="E35" i="20"/>
  <c r="G35" i="20"/>
  <c r="E36" i="20"/>
  <c r="G36" i="20"/>
  <c r="B37" i="20"/>
  <c r="C37" i="20"/>
  <c r="D37" i="20"/>
  <c r="E37" i="20"/>
  <c r="F37" i="20"/>
  <c r="G37" i="20"/>
  <c r="E5" i="19"/>
  <c r="H5" i="19"/>
  <c r="A6" i="19"/>
  <c r="A7" i="19" s="1"/>
  <c r="A8" i="19" s="1"/>
  <c r="A9" i="19" s="1"/>
  <c r="A10" i="19" s="1"/>
  <c r="A11" i="19" s="1"/>
  <c r="A12" i="19" s="1"/>
  <c r="A14" i="19" s="1"/>
  <c r="E6" i="19"/>
  <c r="H6" i="19"/>
  <c r="E7" i="19"/>
  <c r="H7" i="19"/>
  <c r="E8" i="19"/>
  <c r="H8" i="19"/>
  <c r="E9" i="19"/>
  <c r="H9" i="19"/>
  <c r="E10" i="19"/>
  <c r="H10" i="19"/>
  <c r="E11" i="19"/>
  <c r="H11" i="19"/>
  <c r="E12" i="19"/>
  <c r="H12" i="19"/>
  <c r="E13" i="19"/>
  <c r="H13" i="19"/>
  <c r="E14" i="19"/>
  <c r="H14" i="19"/>
  <c r="E19" i="19"/>
  <c r="H19" i="19"/>
  <c r="A20" i="19"/>
  <c r="A21" i="19"/>
  <c r="A22" i="19" s="1"/>
  <c r="A23" i="19" s="1"/>
  <c r="A24" i="19" s="1"/>
  <c r="A26" i="19" s="1"/>
  <c r="A27" i="19" s="1"/>
  <c r="A28" i="19" s="1"/>
  <c r="E22" i="19"/>
  <c r="H22" i="19"/>
  <c r="E23" i="19"/>
  <c r="H23" i="19"/>
  <c r="E24" i="19"/>
  <c r="H24" i="19"/>
  <c r="E33" i="19"/>
  <c r="H33" i="19"/>
  <c r="A34" i="19"/>
  <c r="A35" i="19" s="1"/>
  <c r="A36" i="19" s="1"/>
  <c r="A38" i="19" s="1"/>
  <c r="A40" i="19" s="1"/>
  <c r="A41" i="19" s="1"/>
  <c r="A42" i="19" s="1"/>
  <c r="E34" i="19"/>
  <c r="H34" i="19"/>
  <c r="E35" i="19"/>
  <c r="H35" i="19"/>
  <c r="E36" i="19"/>
  <c r="H36" i="19"/>
  <c r="E38" i="19"/>
  <c r="H38" i="19"/>
  <c r="E41" i="19"/>
  <c r="H41" i="19"/>
  <c r="E42" i="19"/>
  <c r="H42" i="19"/>
  <c r="E6" i="18"/>
  <c r="I6" i="18"/>
  <c r="A7" i="18"/>
  <c r="A8" i="18" s="1"/>
  <c r="A9" i="18" s="1"/>
  <c r="A10" i="18" s="1"/>
  <c r="A11" i="18" s="1"/>
  <c r="A12" i="18" s="1"/>
  <c r="A13" i="18" s="1"/>
  <c r="A14" i="18" s="1"/>
  <c r="A15" i="18" s="1"/>
  <c r="E7" i="18"/>
  <c r="I7" i="18"/>
  <c r="E8" i="18"/>
  <c r="I8" i="18"/>
  <c r="E9" i="18"/>
  <c r="I9" i="18"/>
  <c r="E10" i="18"/>
  <c r="I10" i="18"/>
  <c r="E11" i="18"/>
  <c r="I11" i="18"/>
  <c r="E12" i="18"/>
  <c r="I12" i="18"/>
  <c r="E13" i="18"/>
  <c r="I13" i="18"/>
  <c r="E14" i="18"/>
  <c r="I14" i="18"/>
  <c r="E15" i="18"/>
  <c r="I15" i="18"/>
  <c r="E20" i="18"/>
  <c r="I20" i="18"/>
  <c r="A21" i="18"/>
  <c r="E21" i="18"/>
  <c r="I21" i="18"/>
  <c r="A22" i="18"/>
  <c r="E22" i="18"/>
  <c r="I22" i="18"/>
  <c r="A23" i="18"/>
  <c r="E23" i="18"/>
  <c r="I23" i="18"/>
  <c r="A24" i="18"/>
  <c r="E24" i="18"/>
  <c r="I24" i="18"/>
  <c r="A25" i="18"/>
  <c r="E25" i="18"/>
  <c r="I25" i="18"/>
  <c r="A26" i="18"/>
  <c r="E26" i="18"/>
  <c r="I26" i="18"/>
  <c r="A27" i="18"/>
  <c r="E27" i="18"/>
  <c r="I27" i="18"/>
  <c r="A28" i="18"/>
  <c r="E28" i="18"/>
  <c r="I28" i="18"/>
  <c r="A29" i="18"/>
  <c r="E29" i="18"/>
  <c r="I29" i="18"/>
  <c r="E34" i="18"/>
  <c r="I34" i="18"/>
  <c r="A35" i="18"/>
  <c r="E35" i="18"/>
  <c r="I35" i="18"/>
  <c r="A36" i="18"/>
  <c r="E36" i="18"/>
  <c r="I36" i="18"/>
  <c r="A37" i="18"/>
  <c r="A38" i="18"/>
  <c r="E38" i="18"/>
  <c r="I38" i="18"/>
  <c r="A39" i="18"/>
  <c r="E39" i="18"/>
  <c r="I39" i="18"/>
  <c r="A40" i="18"/>
  <c r="E40" i="18"/>
  <c r="I40" i="18"/>
  <c r="A41" i="18"/>
  <c r="E41" i="18"/>
  <c r="I41" i="18"/>
  <c r="A42" i="18"/>
  <c r="A43" i="18"/>
  <c r="E43" i="18"/>
  <c r="I43" i="18"/>
  <c r="D5" i="17"/>
  <c r="G5" i="17"/>
  <c r="D6" i="17"/>
  <c r="G6" i="17"/>
  <c r="D7" i="17"/>
  <c r="G7" i="17"/>
  <c r="D8" i="17"/>
  <c r="G8" i="17"/>
  <c r="D9" i="17"/>
  <c r="G9" i="17"/>
  <c r="D10" i="17"/>
  <c r="G10" i="17"/>
  <c r="D11" i="17"/>
  <c r="G11" i="17"/>
  <c r="D12" i="17"/>
  <c r="G12" i="17"/>
  <c r="D13" i="17"/>
  <c r="G13" i="17"/>
  <c r="D14" i="17"/>
  <c r="G14" i="17"/>
  <c r="D15" i="17"/>
  <c r="G15" i="17"/>
  <c r="D16" i="17"/>
  <c r="G16" i="17"/>
  <c r="D17" i="17"/>
  <c r="G17" i="17"/>
  <c r="D18" i="17"/>
  <c r="G18" i="17"/>
  <c r="D19" i="17"/>
  <c r="G19" i="17"/>
  <c r="D20" i="17"/>
  <c r="G20" i="17"/>
  <c r="D21" i="17"/>
  <c r="G21" i="17"/>
  <c r="D22" i="17"/>
  <c r="G22" i="17"/>
  <c r="B23" i="17"/>
  <c r="C23" i="17"/>
  <c r="D23" i="17"/>
  <c r="E23" i="17"/>
  <c r="F23" i="17"/>
  <c r="G23" i="17" s="1"/>
  <c r="D30" i="17"/>
  <c r="G30" i="17"/>
  <c r="D31" i="17"/>
  <c r="G31" i="17"/>
  <c r="D32" i="17"/>
  <c r="G32" i="17"/>
  <c r="D33" i="17"/>
  <c r="G33" i="17"/>
  <c r="D34" i="17"/>
  <c r="G34" i="17"/>
  <c r="D35" i="17"/>
  <c r="G35" i="17"/>
  <c r="D36" i="17"/>
  <c r="G36" i="17"/>
  <c r="D37" i="17"/>
  <c r="G37" i="17"/>
  <c r="D38" i="17"/>
  <c r="G38" i="17"/>
  <c r="D39" i="17"/>
  <c r="G39" i="17"/>
  <c r="D40" i="17"/>
  <c r="G40" i="17"/>
  <c r="D41" i="17"/>
  <c r="G41" i="17"/>
  <c r="D42" i="17"/>
  <c r="G42" i="17"/>
  <c r="D43" i="17"/>
  <c r="G43" i="17"/>
  <c r="D44" i="17"/>
  <c r="G44" i="17"/>
  <c r="D45" i="17"/>
  <c r="G45" i="17"/>
  <c r="D46" i="17"/>
  <c r="G46" i="17"/>
  <c r="D47" i="17"/>
  <c r="G47" i="17"/>
  <c r="D48" i="17"/>
  <c r="G48" i="17"/>
  <c r="D49" i="17"/>
  <c r="G49" i="17"/>
  <c r="D50" i="17"/>
  <c r="G50" i="17"/>
  <c r="B51" i="17"/>
  <c r="C51" i="17"/>
  <c r="D51" i="17"/>
  <c r="E51" i="17"/>
  <c r="F51" i="17"/>
  <c r="G51" i="17" s="1"/>
  <c r="G39" i="15" l="1"/>
  <c r="G37" i="15"/>
  <c r="G36" i="15"/>
  <c r="G35" i="15"/>
  <c r="G34" i="15"/>
  <c r="G33" i="15"/>
  <c r="G32" i="15"/>
  <c r="G31" i="15"/>
  <c r="G30" i="15"/>
  <c r="G29" i="15"/>
  <c r="G28" i="15"/>
  <c r="E39" i="15"/>
  <c r="E37" i="15"/>
  <c r="E36" i="15"/>
  <c r="E35" i="15"/>
  <c r="E34" i="15"/>
  <c r="E33" i="15"/>
  <c r="E32" i="15"/>
  <c r="E31" i="15"/>
  <c r="E30" i="15"/>
  <c r="E29" i="15"/>
  <c r="E28" i="15"/>
  <c r="G17" i="15"/>
  <c r="G15" i="15"/>
  <c r="G14" i="15"/>
  <c r="G13" i="15"/>
  <c r="G12" i="15"/>
  <c r="G11" i="15"/>
  <c r="G10" i="15"/>
  <c r="G9" i="15"/>
  <c r="G8" i="15"/>
  <c r="G7" i="15"/>
  <c r="G6" i="15"/>
  <c r="D17" i="15"/>
  <c r="D15" i="15"/>
  <c r="D14" i="15"/>
  <c r="D13" i="15"/>
  <c r="D12" i="15"/>
  <c r="D11" i="15"/>
  <c r="D10" i="15"/>
  <c r="D9" i="15"/>
  <c r="D8" i="15"/>
  <c r="D7" i="15"/>
  <c r="D6" i="15"/>
  <c r="E8" i="16"/>
  <c r="E13" i="16" s="1"/>
  <c r="G8" i="16"/>
  <c r="I8" i="16"/>
  <c r="L8" i="16"/>
  <c r="L13" i="16" s="1"/>
  <c r="P8" i="16"/>
  <c r="P13" i="16" s="1"/>
  <c r="R8" i="16"/>
  <c r="T8" i="16"/>
  <c r="W8" i="16"/>
  <c r="E9" i="16"/>
  <c r="G9" i="16"/>
  <c r="I9" i="16"/>
  <c r="L9" i="16"/>
  <c r="P9" i="16"/>
  <c r="R9" i="16"/>
  <c r="T9" i="16"/>
  <c r="W9" i="16"/>
  <c r="E10" i="16"/>
  <c r="I10" i="16"/>
  <c r="K10" i="16"/>
  <c r="L10" i="16"/>
  <c r="P10" i="16"/>
  <c r="T10" i="16"/>
  <c r="V10" i="16"/>
  <c r="W10" i="16"/>
  <c r="E11" i="16"/>
  <c r="I11" i="16"/>
  <c r="K11" i="16"/>
  <c r="L11" i="16"/>
  <c r="P11" i="16"/>
  <c r="T11" i="16"/>
  <c r="V11" i="16"/>
  <c r="W11" i="16"/>
  <c r="E12" i="16"/>
  <c r="I12" i="16"/>
  <c r="K12" i="16"/>
  <c r="L12" i="16"/>
  <c r="P12" i="16"/>
  <c r="T12" i="16"/>
  <c r="V12" i="16"/>
  <c r="W12" i="16"/>
  <c r="B13" i="16"/>
  <c r="C13" i="16"/>
  <c r="I13" i="16" s="1"/>
  <c r="D13" i="16"/>
  <c r="F13" i="16"/>
  <c r="G13" i="16"/>
  <c r="H13" i="16"/>
  <c r="J13" i="16"/>
  <c r="K13" i="16"/>
  <c r="M13" i="16"/>
  <c r="N13" i="16"/>
  <c r="O13" i="16"/>
  <c r="Q13" i="16"/>
  <c r="R13" i="16" s="1"/>
  <c r="S13" i="16"/>
  <c r="T13" i="16" s="1"/>
  <c r="U13" i="16"/>
  <c r="V13" i="16" s="1"/>
  <c r="D19" i="16"/>
  <c r="F19" i="16"/>
  <c r="I19" i="16"/>
  <c r="K19" i="16"/>
  <c r="O19" i="16"/>
  <c r="Q19" i="16"/>
  <c r="T19" i="16"/>
  <c r="V19" i="16"/>
  <c r="W13" i="16" l="1"/>
  <c r="F49" i="14"/>
  <c r="G49" i="14" s="1"/>
  <c r="E49" i="14"/>
  <c r="C49" i="14"/>
  <c r="B49" i="14"/>
  <c r="G48" i="14"/>
  <c r="D48" i="14"/>
  <c r="G47" i="14"/>
  <c r="D47" i="14"/>
  <c r="G46" i="14"/>
  <c r="D46" i="14"/>
  <c r="G45" i="14"/>
  <c r="D45" i="14"/>
  <c r="G44" i="14"/>
  <c r="D44" i="14"/>
  <c r="G43" i="14"/>
  <c r="D43" i="14"/>
  <c r="G42" i="14"/>
  <c r="D42" i="14"/>
  <c r="G41" i="14"/>
  <c r="D41" i="14"/>
  <c r="G40" i="14"/>
  <c r="D40" i="14"/>
  <c r="G39" i="14"/>
  <c r="D39" i="14"/>
  <c r="G38" i="14"/>
  <c r="D38" i="14"/>
  <c r="G37" i="14"/>
  <c r="D37" i="14"/>
  <c r="G36" i="14"/>
  <c r="D36" i="14"/>
  <c r="G35" i="14"/>
  <c r="D35" i="14"/>
  <c r="G34" i="14"/>
  <c r="D34" i="14"/>
  <c r="G33" i="14"/>
  <c r="D33" i="14"/>
  <c r="G32" i="14"/>
  <c r="D32" i="14"/>
  <c r="G31" i="14"/>
  <c r="D31" i="14"/>
  <c r="G30" i="14"/>
  <c r="D30" i="14"/>
  <c r="G29" i="14"/>
  <c r="D29" i="14"/>
  <c r="G28" i="14"/>
  <c r="D28" i="14"/>
  <c r="F22" i="14"/>
  <c r="E22" i="14"/>
  <c r="C22" i="14"/>
  <c r="B22" i="14"/>
  <c r="D22" i="14" s="1"/>
  <c r="G21" i="14"/>
  <c r="D21" i="14"/>
  <c r="G20" i="14"/>
  <c r="D20" i="14"/>
  <c r="G19" i="14"/>
  <c r="D19" i="14"/>
  <c r="G18" i="14"/>
  <c r="D18" i="14"/>
  <c r="G17" i="14"/>
  <c r="D17" i="14"/>
  <c r="G16" i="14"/>
  <c r="D16" i="14"/>
  <c r="G15" i="14"/>
  <c r="D15" i="14"/>
  <c r="G14" i="14"/>
  <c r="D14" i="14"/>
  <c r="G13" i="14"/>
  <c r="D13" i="14"/>
  <c r="G12" i="14"/>
  <c r="D12" i="14"/>
  <c r="G11" i="14"/>
  <c r="D11" i="14"/>
  <c r="G10" i="14"/>
  <c r="D10" i="14"/>
  <c r="G9" i="14"/>
  <c r="D9" i="14"/>
  <c r="G8" i="14"/>
  <c r="D8" i="14"/>
  <c r="G7" i="14"/>
  <c r="D7" i="14"/>
  <c r="G6" i="14"/>
  <c r="D6" i="14"/>
  <c r="G5" i="14"/>
  <c r="D5" i="14"/>
  <c r="G4" i="14"/>
  <c r="D4" i="14"/>
  <c r="L25" i="13"/>
  <c r="J26" i="13" s="1"/>
  <c r="J25" i="13"/>
  <c r="I25" i="13"/>
  <c r="I26" i="13" s="1"/>
  <c r="H25" i="13"/>
  <c r="F25" i="13"/>
  <c r="F26" i="13" s="1"/>
  <c r="D25" i="13"/>
  <c r="D26" i="13" s="1"/>
  <c r="C25" i="13"/>
  <c r="B25" i="13"/>
  <c r="B26" i="13" s="1"/>
  <c r="L24" i="13"/>
  <c r="J24" i="13"/>
  <c r="I24" i="13"/>
  <c r="H24" i="13"/>
  <c r="F24" i="13"/>
  <c r="D24" i="13"/>
  <c r="C24" i="13"/>
  <c r="B24" i="13"/>
  <c r="M23" i="13"/>
  <c r="K23" i="13"/>
  <c r="G23" i="13"/>
  <c r="E23" i="13"/>
  <c r="L22" i="13"/>
  <c r="J22" i="13"/>
  <c r="I22" i="13"/>
  <c r="H22" i="13"/>
  <c r="F22" i="13"/>
  <c r="D22" i="13"/>
  <c r="C22" i="13"/>
  <c r="B22" i="13"/>
  <c r="M21" i="13"/>
  <c r="K21" i="13"/>
  <c r="G21" i="13"/>
  <c r="E21" i="13"/>
  <c r="L20" i="13"/>
  <c r="J20" i="13"/>
  <c r="I20" i="13"/>
  <c r="H20" i="13"/>
  <c r="F20" i="13"/>
  <c r="D20" i="13"/>
  <c r="C20" i="13"/>
  <c r="B20" i="13"/>
  <c r="M19" i="13"/>
  <c r="K19" i="13"/>
  <c r="G19" i="13"/>
  <c r="E19" i="13"/>
  <c r="L18" i="13"/>
  <c r="J18" i="13"/>
  <c r="I18" i="13"/>
  <c r="H18" i="13"/>
  <c r="F18" i="13"/>
  <c r="D18" i="13"/>
  <c r="C18" i="13"/>
  <c r="B18" i="13"/>
  <c r="M17" i="13"/>
  <c r="K17" i="13"/>
  <c r="G17" i="13"/>
  <c r="E17" i="13"/>
  <c r="K11" i="13"/>
  <c r="J11" i="13"/>
  <c r="I11" i="13"/>
  <c r="H11" i="13"/>
  <c r="L11" i="13" s="1"/>
  <c r="E11" i="13"/>
  <c r="D11" i="13"/>
  <c r="C11" i="13"/>
  <c r="B11" i="13"/>
  <c r="F11" i="13" s="1"/>
  <c r="L10" i="13"/>
  <c r="F10" i="13"/>
  <c r="L9" i="13"/>
  <c r="F9" i="13"/>
  <c r="L8" i="13"/>
  <c r="F8" i="13"/>
  <c r="L7" i="13"/>
  <c r="F7" i="13"/>
  <c r="L26" i="12"/>
  <c r="J26" i="12"/>
  <c r="I26" i="12"/>
  <c r="I27" i="12" s="1"/>
  <c r="H26" i="12"/>
  <c r="H27" i="12" s="1"/>
  <c r="F26" i="12"/>
  <c r="D26" i="12"/>
  <c r="C26" i="12"/>
  <c r="C27" i="12" s="1"/>
  <c r="B26" i="12"/>
  <c r="E26" i="12" s="1"/>
  <c r="L25" i="12"/>
  <c r="J25" i="12"/>
  <c r="I25" i="12"/>
  <c r="H25" i="12"/>
  <c r="F25" i="12"/>
  <c r="D25" i="12"/>
  <c r="C25" i="12"/>
  <c r="B25" i="12"/>
  <c r="M24" i="12"/>
  <c r="K24" i="12"/>
  <c r="G24" i="12"/>
  <c r="E24" i="12"/>
  <c r="L23" i="12"/>
  <c r="J23" i="12"/>
  <c r="I23" i="12"/>
  <c r="H23" i="12"/>
  <c r="F23" i="12"/>
  <c r="D23" i="12"/>
  <c r="C23" i="12"/>
  <c r="B23" i="12"/>
  <c r="M22" i="12"/>
  <c r="K22" i="12"/>
  <c r="G22" i="12"/>
  <c r="E22" i="12"/>
  <c r="L21" i="12"/>
  <c r="J21" i="12"/>
  <c r="I21" i="12"/>
  <c r="H21" i="12"/>
  <c r="F21" i="12"/>
  <c r="D21" i="12"/>
  <c r="C21" i="12"/>
  <c r="B21" i="12"/>
  <c r="M20" i="12"/>
  <c r="K20" i="12"/>
  <c r="G20" i="12"/>
  <c r="E20" i="12"/>
  <c r="L19" i="12"/>
  <c r="J19" i="12"/>
  <c r="I19" i="12"/>
  <c r="H19" i="12"/>
  <c r="F19" i="12"/>
  <c r="D19" i="12"/>
  <c r="C19" i="12"/>
  <c r="B19" i="12"/>
  <c r="M18" i="12"/>
  <c r="K18" i="12"/>
  <c r="G18" i="12"/>
  <c r="E18" i="12"/>
  <c r="J10" i="12"/>
  <c r="L10" i="12" s="1"/>
  <c r="H10" i="12"/>
  <c r="D10" i="12"/>
  <c r="F10" i="12" s="1"/>
  <c r="B10" i="12"/>
  <c r="L9" i="12"/>
  <c r="F9" i="12"/>
  <c r="L8" i="12"/>
  <c r="F8" i="12"/>
  <c r="L7" i="12"/>
  <c r="F7" i="12"/>
  <c r="L6" i="12"/>
  <c r="F6" i="12"/>
  <c r="G27" i="11"/>
  <c r="E27" i="11"/>
  <c r="C27" i="11"/>
  <c r="B27" i="11"/>
  <c r="F20" i="11"/>
  <c r="F21" i="11"/>
  <c r="F22" i="11"/>
  <c r="F23" i="11"/>
  <c r="F24" i="11"/>
  <c r="F25" i="11"/>
  <c r="F26" i="11"/>
  <c r="F19" i="11"/>
  <c r="Q12" i="11"/>
  <c r="Q9" i="11"/>
  <c r="Q10" i="11"/>
  <c r="Q11" i="11"/>
  <c r="Q8" i="11"/>
  <c r="O12" i="11"/>
  <c r="O9" i="11"/>
  <c r="O10" i="11"/>
  <c r="O11" i="11"/>
  <c r="O8" i="11"/>
  <c r="K12" i="11"/>
  <c r="K9" i="11"/>
  <c r="K10" i="11"/>
  <c r="K11" i="11"/>
  <c r="K8" i="11"/>
  <c r="I12" i="11"/>
  <c r="I9" i="11"/>
  <c r="I10" i="11"/>
  <c r="I11" i="11"/>
  <c r="I8" i="11"/>
  <c r="F27" i="11" l="1"/>
  <c r="D27" i="12"/>
  <c r="K26" i="12"/>
  <c r="C26" i="13"/>
  <c r="E25" i="13"/>
  <c r="H26" i="13"/>
  <c r="D49" i="14"/>
  <c r="G26" i="12"/>
  <c r="L26" i="13"/>
  <c r="G22" i="14"/>
  <c r="M25" i="13"/>
  <c r="G25" i="13"/>
  <c r="K25" i="13"/>
  <c r="B27" i="12"/>
  <c r="J27" i="12"/>
  <c r="M26" i="12"/>
  <c r="F27" i="12"/>
  <c r="L27" i="12"/>
</calcChain>
</file>

<file path=xl/sharedStrings.xml><?xml version="1.0" encoding="utf-8"?>
<sst xmlns="http://schemas.openxmlformats.org/spreadsheetml/2006/main" count="811" uniqueCount="362">
  <si>
    <t>특허</t>
  </si>
  <si>
    <t>권리</t>
  </si>
  <si>
    <t>디자인</t>
  </si>
  <si>
    <t>상표</t>
  </si>
  <si>
    <t>□ 총괄</t>
  </si>
  <si>
    <t>누계</t>
  </si>
  <si>
    <t>증감율</t>
  </si>
  <si>
    <t>실용신안</t>
  </si>
  <si>
    <t>총계</t>
  </si>
  <si>
    <t>소계</t>
  </si>
  <si>
    <t>1/4분기</t>
    <phoneticPr fontId="2" type="noConversion"/>
  </si>
  <si>
    <t>심판통계</t>
  </si>
  <si>
    <t>청구건수</t>
  </si>
  <si>
    <t>처리건수</t>
  </si>
  <si>
    <t>결정계</t>
  </si>
  <si>
    <t>당사자계</t>
  </si>
  <si>
    <t>□ IPC 분류별</t>
  </si>
  <si>
    <t>특허분류</t>
  </si>
  <si>
    <t>생활필수품</t>
  </si>
  <si>
    <t>처리조작·
운수</t>
  </si>
  <si>
    <t>화학·야금</t>
  </si>
  <si>
    <t>섬유·지류</t>
  </si>
  <si>
    <t>고정구조물</t>
  </si>
  <si>
    <t>기계공학</t>
  </si>
  <si>
    <t>물리학</t>
  </si>
  <si>
    <t>전기</t>
  </si>
  <si>
    <t>2013년</t>
    <phoneticPr fontId="2" type="noConversion"/>
  </si>
  <si>
    <t>2014년</t>
    <phoneticPr fontId="2" type="noConversion"/>
  </si>
  <si>
    <t>○ 1/4분기</t>
    <phoneticPr fontId="2" type="noConversion"/>
  </si>
  <si>
    <t>출원동향</t>
    <phoneticPr fontId="2" type="noConversion"/>
  </si>
  <si>
    <t>권리구분</t>
    <phoneticPr fontId="2" type="noConversion"/>
  </si>
  <si>
    <t>1/4분기</t>
    <phoneticPr fontId="2" type="noConversion"/>
  </si>
  <si>
    <t>2013년</t>
    <phoneticPr fontId="2" type="noConversion"/>
  </si>
  <si>
    <t>2014년</t>
    <phoneticPr fontId="2" type="noConversion"/>
  </si>
  <si>
    <t>총계</t>
    <phoneticPr fontId="2" type="noConversion"/>
  </si>
  <si>
    <t xml:space="preserve"> ※ 상표의 경우 신규출원건만 집계</t>
    <phoneticPr fontId="2" type="noConversion"/>
  </si>
  <si>
    <t>□ 내 · 외국인별 동향</t>
    <phoneticPr fontId="2" type="noConversion"/>
  </si>
  <si>
    <t>내국</t>
  </si>
  <si>
    <t>외국</t>
  </si>
  <si>
    <t>특허</t>
    <phoneticPr fontId="2" type="noConversion"/>
  </si>
  <si>
    <t>실용신안</t>
    <phoneticPr fontId="2" type="noConversion"/>
  </si>
  <si>
    <t>총합계</t>
  </si>
  <si>
    <t>2013년</t>
    <phoneticPr fontId="2" type="noConversion"/>
  </si>
  <si>
    <t>2014년</t>
    <phoneticPr fontId="2" type="noConversion"/>
  </si>
  <si>
    <t>등록동향</t>
    <phoneticPr fontId="2" type="noConversion"/>
  </si>
  <si>
    <t>총계</t>
    <phoneticPr fontId="2" type="noConversion"/>
  </si>
  <si>
    <t>□ 내 · 외국인별 동향</t>
    <phoneticPr fontId="2" type="noConversion"/>
  </si>
  <si>
    <t>권리구분</t>
  </si>
  <si>
    <t>실용신안</t>
    <phoneticPr fontId="2" type="noConversion"/>
  </si>
  <si>
    <t>□ 시 · 도별 등록현황</t>
    <phoneticPr fontId="2" type="noConversion"/>
  </si>
  <si>
    <t>지역</t>
  </si>
  <si>
    <t>서울</t>
  </si>
  <si>
    <t>부산</t>
  </si>
  <si>
    <t>대구</t>
  </si>
  <si>
    <t>인천</t>
  </si>
  <si>
    <t>광주</t>
  </si>
  <si>
    <t>대전</t>
  </si>
  <si>
    <t>울산</t>
  </si>
  <si>
    <t>경기</t>
  </si>
  <si>
    <t>강원</t>
  </si>
  <si>
    <t>충청북도</t>
    <phoneticPr fontId="2" type="noConversion"/>
  </si>
  <si>
    <t>충청남도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</si>
  <si>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</si>
  <si>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</si>
  <si>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</si>
  <si>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경상남도</t>
    <phoneticPr fontId="2" type="noConversion"/>
  </si>
  <si>
    <t>제주</t>
  </si>
  <si>
    <t>세종</t>
    <phoneticPr fontId="2" type="noConversion"/>
  </si>
  <si>
    <t>기타</t>
    <phoneticPr fontId="2" type="noConversion"/>
  </si>
  <si>
    <t>□ 국가별 등록현황</t>
    <phoneticPr fontId="2" type="noConversion"/>
  </si>
  <si>
    <t>국가</t>
  </si>
  <si>
    <t>일본(JP)</t>
  </si>
  <si>
    <t>미국(US)</t>
  </si>
  <si>
    <t>독일(DE)</t>
  </si>
  <si>
    <t>프랑스(FR)</t>
  </si>
  <si>
    <t>중국(CN)</t>
  </si>
  <si>
    <t>스위스(CH)</t>
  </si>
  <si>
    <t>영국(GB)</t>
  </si>
  <si>
    <t>대만(TW)</t>
  </si>
  <si>
    <t>이탈리아(IT)</t>
  </si>
  <si>
    <t>네덜란드(NL)</t>
  </si>
  <si>
    <t>스웨덴(SE)</t>
  </si>
  <si>
    <t>캐나다(CA)</t>
  </si>
  <si>
    <t>벨기에(BE)</t>
  </si>
  <si>
    <t>덴마크(DK)</t>
  </si>
  <si>
    <t>오스트레일리아(AU)</t>
  </si>
  <si>
    <t>핀란드(FI)</t>
  </si>
  <si>
    <t>스페인(ES)</t>
  </si>
  <si>
    <t>싱가포르(SG)</t>
  </si>
  <si>
    <t>아일랜드(IE)</t>
  </si>
  <si>
    <t>오스트리아(AT)</t>
  </si>
  <si>
    <t>기타</t>
  </si>
  <si>
    <t>총계</t>
    <phoneticPr fontId="2" type="noConversion"/>
  </si>
  <si>
    <t>* 누계기준 상위 20개국 순. 기타는 그 이외 국가.</t>
    <phoneticPr fontId="2" type="noConversion"/>
  </si>
  <si>
    <t>* 첫번째 등록권리자(국내)의 주소지 기준. 기타 : 교포, 군인 등 지역 미구분건.</t>
    <phoneticPr fontId="2" type="noConversion"/>
  </si>
  <si>
    <t>외국개인</t>
  </si>
  <si>
    <t>외국법인</t>
  </si>
  <si>
    <t>내국개인</t>
  </si>
  <si>
    <t>지방자치단체</t>
  </si>
  <si>
    <t>대기업</t>
  </si>
  <si>
    <t>정부</t>
  </si>
  <si>
    <t>상표/디자인</t>
  </si>
  <si>
    <t>특허/실용</t>
  </si>
  <si>
    <t>2014년</t>
    <phoneticPr fontId="2" type="noConversion"/>
  </si>
  <si>
    <t>2013년</t>
    <phoneticPr fontId="2" type="noConversion"/>
  </si>
  <si>
    <t>1/4분기</t>
    <phoneticPr fontId="2" type="noConversion"/>
  </si>
  <si>
    <t>구분</t>
  </si>
  <si>
    <t>2014년</t>
    <phoneticPr fontId="2" type="noConversion"/>
  </si>
  <si>
    <t>11년</t>
    <phoneticPr fontId="2" type="noConversion"/>
  </si>
  <si>
    <t>12년</t>
    <phoneticPr fontId="2" type="noConversion"/>
  </si>
  <si>
    <t>13년</t>
    <phoneticPr fontId="2" type="noConversion"/>
  </si>
  <si>
    <t>14년</t>
    <phoneticPr fontId="2" type="noConversion"/>
  </si>
  <si>
    <t>상표</t>
    <phoneticPr fontId="2" type="noConversion"/>
  </si>
  <si>
    <t>디자인</t>
    <phoneticPr fontId="2" type="noConversion"/>
  </si>
  <si>
    <t>특허
실용신안</t>
    <phoneticPr fontId="2" type="noConversion"/>
  </si>
  <si>
    <t>12월</t>
  </si>
  <si>
    <t>11월</t>
  </si>
  <si>
    <t>10월</t>
  </si>
  <si>
    <t>9월</t>
  </si>
  <si>
    <t>8월</t>
  </si>
  <si>
    <t>7월</t>
  </si>
  <si>
    <t>6월</t>
  </si>
  <si>
    <t>5월</t>
  </si>
  <si>
    <t>4월</t>
  </si>
  <si>
    <t>3월</t>
  </si>
  <si>
    <t>2월</t>
  </si>
  <si>
    <t>1월</t>
  </si>
  <si>
    <t>연도</t>
  </si>
  <si>
    <t>□ 심사처리기간</t>
    <phoneticPr fontId="2" type="noConversion"/>
  </si>
  <si>
    <t>처리</t>
  </si>
  <si>
    <t>청구</t>
  </si>
  <si>
    <t>PCT
국제조사</t>
    <phoneticPr fontId="2" type="noConversion"/>
  </si>
  <si>
    <t>2014년 </t>
    <phoneticPr fontId="2" type="noConversion"/>
  </si>
  <si>
    <t>□ PCT 국제조사</t>
    <phoneticPr fontId="2" type="noConversion"/>
  </si>
  <si>
    <t>상표분류</t>
    <phoneticPr fontId="2" type="noConversion"/>
  </si>
  <si>
    <t>상표신규</t>
    <phoneticPr fontId="2" type="noConversion"/>
  </si>
  <si>
    <t>실용신안</t>
    <phoneticPr fontId="2" type="noConversion"/>
  </si>
  <si>
    <t>다류</t>
  </si>
  <si>
    <t>권리</t>
    <phoneticPr fontId="2" type="noConversion"/>
  </si>
  <si>
    <t>□ 총 괄</t>
    <phoneticPr fontId="2" type="noConversion"/>
  </si>
  <si>
    <t>심사통계</t>
    <phoneticPr fontId="2" type="noConversion"/>
  </si>
  <si>
    <t>* 특허, 실용신안 심판 건수를 IPC 대분류로 구분한 건수임.</t>
    <phoneticPr fontId="2" type="noConversion"/>
  </si>
  <si>
    <t>공공기관</t>
  </si>
  <si>
    <t>지자체</t>
  </si>
  <si>
    <t>중견기업</t>
  </si>
  <si>
    <t>중소기업</t>
  </si>
  <si>
    <t>대학교,학교</t>
  </si>
  <si>
    <t>누계</t>
    <phoneticPr fontId="2" type="noConversion"/>
  </si>
  <si>
    <t>□ 출원인별 동향</t>
  </si>
  <si>
    <t> ○ 총괄</t>
  </si>
  <si>
    <t xml:space="preserve"> ○ 권리별 </t>
  </si>
  <si>
    <t>* 공공기관(공공연구기관, 공기업, 기타 공공기관 포함)</t>
    <phoneticPr fontId="2" type="noConversion"/>
  </si>
  <si>
    <t>* 중소기업(중소기업+기타내국법인)</t>
    <phoneticPr fontId="2" type="noConversion"/>
  </si>
  <si>
    <t>* 중견기업(한국중견기업연합회 회원으로 등록된 업체)</t>
    <phoneticPr fontId="2" type="noConversion"/>
  </si>
  <si>
    <t>* 기타 : 출원인속성이 미분류된 건</t>
    <phoneticPr fontId="2" type="noConversion"/>
  </si>
  <si>
    <t>룩셈부르크(LU)</t>
    <phoneticPr fontId="2" type="noConversion"/>
  </si>
  <si>
    <t>벨기에(BE)</t>
    <phoneticPr fontId="2" type="noConversion"/>
  </si>
  <si>
    <t>덴마크(DK)</t>
    <phoneticPr fontId="2" type="noConversion"/>
  </si>
  <si>
    <t>핀란드(FI)</t>
    <phoneticPr fontId="2" type="noConversion"/>
  </si>
  <si>
    <t>싱가포르(SG)</t>
    <phoneticPr fontId="2" type="noConversion"/>
  </si>
  <si>
    <t>이스라엘(IL)</t>
    <phoneticPr fontId="2" type="noConversion"/>
  </si>
  <si>
    <t>오스트레일리아(AU)</t>
    <phoneticPr fontId="2" type="noConversion"/>
  </si>
  <si>
    <t>오스트리아(AT)</t>
    <phoneticPr fontId="2" type="noConversion"/>
  </si>
  <si>
    <t>캐나다(CA)</t>
    <phoneticPr fontId="2" type="noConversion"/>
  </si>
  <si>
    <t>스웨덴(SE)</t>
    <phoneticPr fontId="2" type="noConversion"/>
  </si>
  <si>
    <t>네덜란드(NL)</t>
    <phoneticPr fontId="2" type="noConversion"/>
  </si>
  <si>
    <t>이탈리아(IT)</t>
    <phoneticPr fontId="2" type="noConversion"/>
  </si>
  <si>
    <t>대만(TW)</t>
    <phoneticPr fontId="2" type="noConversion"/>
  </si>
  <si>
    <t>영국(GB)</t>
    <phoneticPr fontId="2" type="noConversion"/>
  </si>
  <si>
    <t>스위스(CH)</t>
    <phoneticPr fontId="2" type="noConversion"/>
  </si>
  <si>
    <t>프랑스(FR)</t>
    <phoneticPr fontId="2" type="noConversion"/>
  </si>
  <si>
    <t>중국(CN)</t>
    <phoneticPr fontId="2" type="noConversion"/>
  </si>
  <si>
    <t>독일(DE)</t>
    <phoneticPr fontId="2" type="noConversion"/>
  </si>
  <si>
    <t>일본(JP)</t>
    <phoneticPr fontId="2" type="noConversion"/>
  </si>
  <si>
    <t>2014년</t>
    <phoneticPr fontId="2" type="noConversion"/>
  </si>
  <si>
    <t>2013년</t>
    <phoneticPr fontId="2" type="noConversion"/>
  </si>
  <si>
    <t>1/4분기</t>
    <phoneticPr fontId="2" type="noConversion"/>
  </si>
  <si>
    <t>□ 국가별 출원 현황</t>
  </si>
  <si>
    <t>경상남도</t>
    <phoneticPr fontId="2" type="noConversion"/>
  </si>
  <si>
    <t>경상북도</t>
    <phoneticPr fontId="2" type="noConversion"/>
  </si>
  <si>
    <t>전라남도</t>
    <phoneticPr fontId="2" type="noConversion"/>
  </si>
  <si>
    <t>전라북도</t>
    <phoneticPr fontId="2" type="noConversion"/>
  </si>
  <si>
    <t>충청남도</t>
    <phoneticPr fontId="2" type="noConversion"/>
  </si>
  <si>
    <t>충청북도</t>
    <phoneticPr fontId="2" type="noConversion"/>
  </si>
  <si>
    <t>□ 시 · 도별 출원 현황</t>
    <phoneticPr fontId="2" type="noConversion"/>
  </si>
  <si>
    <t>(주)아모레퍼시픽</t>
  </si>
  <si>
    <t>(재)약학정보원</t>
  </si>
  <si>
    <t>엘지생활건강</t>
  </si>
  <si>
    <t>코오롱인더스트리주식회사</t>
  </si>
  <si>
    <t>주식회사대안텍스타일</t>
  </si>
  <si>
    <t>(주)엘지하우시스</t>
  </si>
  <si>
    <t>주식회사지엠피쥬얼리</t>
  </si>
  <si>
    <t>엘지전자</t>
  </si>
  <si>
    <t>한국패션산업연구원</t>
  </si>
  <si>
    <t>삼성전자주식회사</t>
  </si>
  <si>
    <t>출원인명</t>
    <phoneticPr fontId="2" type="noConversion"/>
  </si>
  <si>
    <t>순위</t>
  </si>
  <si>
    <t>동아에스티주식회사</t>
  </si>
  <si>
    <t>주식회사다음커뮤니케이션</t>
  </si>
  <si>
    <t>비씨카드(주)</t>
  </si>
  <si>
    <t>주식회사한국인삼공사</t>
  </si>
  <si>
    <t>스킨푸드</t>
  </si>
  <si>
    <t>롯데쇼핑주식회사</t>
  </si>
  <si>
    <t>(주)더페이스샵</t>
  </si>
  <si>
    <t>2014년</t>
    <phoneticPr fontId="2" type="noConversion"/>
  </si>
  <si>
    <t>2013년</t>
    <phoneticPr fontId="2" type="noConversion"/>
  </si>
  <si>
    <t>출원인명</t>
    <phoneticPr fontId="2" type="noConversion"/>
  </si>
  <si>
    <t>1/4분기</t>
    <phoneticPr fontId="2" type="noConversion"/>
  </si>
  <si>
    <t>  - 상표권</t>
    <phoneticPr fontId="2" type="noConversion"/>
  </si>
  <si>
    <t>에스케이플래닛주식회사</t>
  </si>
  <si>
    <t>삼성전기주식회사</t>
  </si>
  <si>
    <t>대우조선해양</t>
  </si>
  <si>
    <t>주식회사넥스다임</t>
  </si>
  <si>
    <t>엘지화학</t>
  </si>
  <si>
    <t>엘지이노텍주식회사</t>
  </si>
  <si>
    <t>삼성디스플레이주식회사</t>
  </si>
  <si>
    <t>한국전자통신연구원</t>
  </si>
  <si>
    <t>2014년</t>
    <phoneticPr fontId="2" type="noConversion"/>
  </si>
  <si>
    <t>2013년</t>
    <phoneticPr fontId="2" type="noConversion"/>
  </si>
  <si>
    <t>   - 특허 · 실용신안</t>
    <phoneticPr fontId="2" type="noConversion"/>
  </si>
  <si>
    <t>□ 권리별 주요출원인 동향</t>
    <phoneticPr fontId="2" type="noConversion"/>
  </si>
  <si>
    <t>사노피-아벤티스도이칠란트(SANOFI-AVENTISDEUTSCHLANDGMBH)</t>
  </si>
  <si>
    <t>파라마운트베드(PARAMOUNTBED)</t>
  </si>
  <si>
    <t>마이크로소프트코포레이션(MICROSOFT)</t>
  </si>
  <si>
    <t>하만인터내셔날인더스트리스인코포레이티드(HARMANINTERNATIONALINDUSTRIESINCORPORATED)</t>
  </si>
  <si>
    <t>코닌클리케필립스엔.브이.(KONINKLIJKEPHILIPSN.V.)</t>
  </si>
  <si>
    <t>에바라세이사꾸쇼(EBARA)</t>
  </si>
  <si>
    <t>쓰리엠컴퍼니(3MCompany)</t>
  </si>
  <si>
    <t>애플인크.(APPLEINC.)</t>
  </si>
  <si>
    <t>기업명</t>
  </si>
  <si>
    <t xml:space="preserve">  - 디자인권 </t>
    <phoneticPr fontId="2" type="noConversion"/>
  </si>
  <si>
    <t>힐탑가든스,인크(HilltopGardens,Inc.)</t>
  </si>
  <si>
    <t>케이에스모바일인코포레이티드(KSMobileInc.)</t>
  </si>
  <si>
    <t>비타바이오틱스엘티디.(VitabioticsLtd.)</t>
  </si>
  <si>
    <t>브리스톨-마이어스스퀴브컴파니(BRISTOL-MYERSSQUIBB)</t>
  </si>
  <si>
    <t>로레알(L'OREAL)</t>
  </si>
  <si>
    <t>프로모셔트에스엠프라이벗리미티드(PromoshirtSMPrivateLimited)</t>
  </si>
  <si>
    <t>하이드로겐에스.피.에이.(HYDROGENS.P.A.)</t>
  </si>
  <si>
    <t>에코랍유에스에이인코퍼레이티드(ECOLABUSAINC.)</t>
  </si>
  <si>
    <t>타겟브랜드,인크.(TARGETBRANDS)</t>
  </si>
  <si>
    <t xml:space="preserve">  - 상표권 </t>
    <phoneticPr fontId="2" type="noConversion"/>
  </si>
  <si>
    <t>바스프에스이(BASFSE)</t>
  </si>
  <si>
    <t>알카텔루슨트(ALCATELLUCENT)</t>
  </si>
  <si>
    <t>닛토덴코(NITTODENKOCORPORATION)</t>
  </si>
  <si>
    <t>도시바(KABUSHIKIKAISHATOSHIBA)</t>
  </si>
  <si>
    <t>인텔코오퍼레이션(INTEL)</t>
  </si>
  <si>
    <t xml:space="preserve">  - 특허/실용신안 </t>
    <phoneticPr fontId="2" type="noConversion"/>
  </si>
  <si>
    <t>* 공공기관(공공연구기관, 공기업, 기타 공공기관 포함)</t>
  </si>
  <si>
    <t>중소기업</t>
    <phoneticPr fontId="2" type="noConversion"/>
  </si>
  <si>
    <t>정부</t>
    <phoneticPr fontId="2" type="noConversion"/>
  </si>
  <si>
    <t>2014년</t>
    <phoneticPr fontId="2" type="noConversion"/>
  </si>
  <si>
    <t>2013년</t>
    <phoneticPr fontId="2" type="noConversion"/>
  </si>
  <si>
    <t>1/4분기</t>
    <phoneticPr fontId="2" type="noConversion"/>
  </si>
  <si>
    <t xml:space="preserve"> ○ 권리별 </t>
    <phoneticPr fontId="2" type="noConversion"/>
  </si>
  <si>
    <t> ○ 총괄</t>
    <phoneticPr fontId="2" type="noConversion"/>
  </si>
  <si>
    <t>□ 권리자별 동향</t>
    <phoneticPr fontId="2" type="noConversion"/>
  </si>
  <si>
    <r>
      <t>  -</t>
    </r>
    <r>
      <rPr>
        <sz val="12"/>
        <rFont val="맑은 고딕"/>
        <family val="3"/>
        <charset val="129"/>
      </rPr>
      <t xml:space="preserve"> 디자인권</t>
    </r>
    <phoneticPr fontId="2" type="noConversion"/>
  </si>
  <si>
    <t>* 상반기 1/4분기 누계 상위 10위 기준. 무효, 취하 건등은 제외. 공동출원인 기준.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</si>
  <si>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</si>
  <si>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</si>
  <si>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</si>
  <si>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퀄컴인코포레이티드(QUALCOMM
INCORPORATED)</t>
    <phoneticPr fontId="2" type="noConversion"/>
  </si>
  <si>
    <t>도쿄엘렉트론
가부시키가이샤(TOKYO ELECTRONLIMITED)</t>
    <phoneticPr fontId="2" type="noConversion"/>
  </si>
  <si>
    <t>가부시키가이샤 한도오따이에네루기켄큐쇼(SEMICONDUCTORENERGYLABORATORYCO.,LTD.)</t>
    <phoneticPr fontId="2" type="noConversion"/>
  </si>
  <si>
    <t>* 중소기업(중소기업+기타내국법인)</t>
    <phoneticPr fontId="2" type="noConversion"/>
  </si>
  <si>
    <t>* 중견기업(한국중견기업연합회 회원으로 등록된 업체)</t>
    <phoneticPr fontId="2" type="noConversion"/>
  </si>
  <si>
    <t>* 기타 : 출원인속성이 미분류된 건</t>
    <phoneticPr fontId="2" type="noConversion"/>
  </si>
  <si>
    <t>주식회사이랜드월드</t>
  </si>
  <si>
    <t>코웨이주식회사</t>
  </si>
  <si>
    <t>주식회사엘지유플러스</t>
  </si>
  <si>
    <t>주식회사이랜드파크</t>
  </si>
  <si>
    <t>주식회사이랜드리테일</t>
  </si>
  <si>
    <t>해태제과식품주식회사</t>
  </si>
  <si>
    <t>(주)한양정보통신</t>
  </si>
  <si>
    <t>현대중공업</t>
  </si>
  <si>
    <t>주식회사호영하이텍</t>
  </si>
  <si>
    <t>(주)라인텍스타일</t>
  </si>
  <si>
    <t>기아자동차주식회사</t>
  </si>
  <si>
    <t>씨제이</t>
  </si>
  <si>
    <t>  - 디자인권</t>
    <phoneticPr fontId="2" type="noConversion"/>
  </si>
  <si>
    <t>삼성중공업주식회사</t>
  </si>
  <si>
    <t>한국과학기술원</t>
  </si>
  <si>
    <t>엘지디스플레이주식회사</t>
  </si>
  <si>
    <t>현대자동차주식회사</t>
  </si>
  <si>
    <t>포스코</t>
  </si>
  <si>
    <t>□ 권리별 주요권리자</t>
    <phoneticPr fontId="2" type="noConversion"/>
  </si>
  <si>
    <t>권리자명</t>
    <phoneticPr fontId="2" type="noConversion"/>
  </si>
  <si>
    <r>
      <t>  -</t>
    </r>
    <r>
      <rPr>
        <sz val="12"/>
        <rFont val="맑은 고딕"/>
        <family val="3"/>
        <charset val="129"/>
      </rPr>
      <t xml:space="preserve"> 상표권</t>
    </r>
    <phoneticPr fontId="2" type="noConversion"/>
  </si>
  <si>
    <t>2013년</t>
    <phoneticPr fontId="2" type="noConversion"/>
  </si>
  <si>
    <t>1/4분기</t>
    <phoneticPr fontId="2" type="noConversion"/>
  </si>
  <si>
    <t>   - 특허 · 실용신안</t>
    <phoneticPr fontId="2" type="noConversion"/>
  </si>
  <si>
    <t>미쓰비시덴키</t>
  </si>
  <si>
    <t>가부시키가이샤사자비리그</t>
  </si>
  <si>
    <t>이킴벌리우</t>
  </si>
  <si>
    <t>가오가부시키가이샤</t>
  </si>
  <si>
    <t>휴렛-팩커드디벨롭먼트컴퍼니,엘.피.</t>
  </si>
  <si>
    <t>노파르티스아게</t>
  </si>
  <si>
    <t>더프록터앤드갬블캄파니</t>
  </si>
  <si>
    <t>닛산지도우샤가부시키가이샤</t>
  </si>
  <si>
    <t>히다찌겐끼</t>
  </si>
  <si>
    <t>레고에이/에스</t>
  </si>
  <si>
    <t>코닌클리케필립스엔.브이.</t>
  </si>
  <si>
    <t>쓰리엠컴퍼니</t>
  </si>
  <si>
    <t>에스엠시가부시키가이샤</t>
  </si>
  <si>
    <t>혼다기켄고교</t>
  </si>
  <si>
    <t>나이키인코포레이티드</t>
  </si>
  <si>
    <t>도시바</t>
  </si>
  <si>
    <t>톰슨라이센싱</t>
  </si>
  <si>
    <t>도쿄엘렉트론가부시키가이샤</t>
  </si>
  <si>
    <t>소니주식회사</t>
  </si>
  <si>
    <t>퀄컴인코포레이티드</t>
  </si>
  <si>
    <t>* 심판처리건(전치등록결정, 심판청구취하, 청구무효 포함)</t>
    <phoneticPr fontId="2" type="noConversion"/>
  </si>
  <si>
    <t>* 국내출원인의 주소지 기준. 기타는 교포, 군인 등 지역 미분류건.</t>
    <phoneticPr fontId="2" type="noConversion"/>
  </si>
  <si>
    <t>세종시</t>
    <phoneticPr fontId="2" type="noConversion"/>
  </si>
  <si>
    <t>미국(US)</t>
    <phoneticPr fontId="2" type="noConversion"/>
  </si>
  <si>
    <t>(단위 : 건, %)</t>
    <phoneticPr fontId="2" type="noConversion"/>
  </si>
  <si>
    <t>* 국내 출원한 외국인의 국가별 기준. 1/4분기 누적 상위 20개국 순. 기타는 그 이외 국가.</t>
    <phoneticPr fontId="2" type="noConversion"/>
  </si>
  <si>
    <t>* 기타 : 출원인속성이 미분류된 건</t>
    <phoneticPr fontId="2" type="noConversion"/>
  </si>
  <si>
    <t>-</t>
    <phoneticPr fontId="2" type="noConversion"/>
  </si>
  <si>
    <t>계</t>
    <phoneticPr fontId="2" type="noConversion"/>
  </si>
  <si>
    <t> ○ 외국인</t>
    <phoneticPr fontId="2" type="noConversion"/>
  </si>
  <si>
    <t> ○ 내국인</t>
    <phoneticPr fontId="2" type="noConversion"/>
  </si>
  <si>
    <t>(단위 : 건, %)</t>
    <phoneticPr fontId="2" type="noConversion"/>
  </si>
  <si>
    <t xml:space="preserve">(단위: 건, %) </t>
    <phoneticPr fontId="2" type="noConversion"/>
  </si>
  <si>
    <t xml:space="preserve">* 무효, 포기 등은 제외.  공동권리자 기준. </t>
    <phoneticPr fontId="2" type="noConversion"/>
  </si>
  <si>
    <t>애플인크</t>
    <phoneticPr fontId="2" type="noConversion"/>
  </si>
  <si>
    <t>그루포빔보에스. 에이.비.드씨.브이.(GRUPOBIMBOSABDECV)</t>
    <phoneticPr fontId="2" type="noConversion"/>
  </si>
  <si>
    <t>총계</t>
    <phoneticPr fontId="2" type="noConversion"/>
  </si>
  <si>
    <t>일렉트로룩스어플라이언스 아크티에볼레그(ElectroluxAppliancesAktiebolag)</t>
    <phoneticPr fontId="2" type="noConversion"/>
  </si>
  <si>
    <t>에스엠시 가부시키가이샤(SMCCORPORATION)</t>
    <phoneticPr fontId="2" type="noConversion"/>
  </si>
  <si>
    <t>애플 인크.(APPLE INC.)</t>
    <phoneticPr fontId="2" type="noConversion"/>
  </si>
  <si>
    <t>서류철</t>
    <phoneticPr fontId="2" type="noConversion"/>
  </si>
  <si>
    <t>심사착수</t>
    <phoneticPr fontId="2" type="noConversion"/>
  </si>
  <si>
    <t>처리건수</t>
    <phoneticPr fontId="2" type="noConversion"/>
  </si>
  <si>
    <t>청구건수</t>
    <phoneticPr fontId="2" type="noConversion"/>
  </si>
  <si>
    <t>처리건수</t>
    <phoneticPr fontId="2" type="noConversion"/>
  </si>
  <si>
    <t>산리오</t>
  </si>
  <si>
    <t>필립모리스브랜드즈에스에이알엘</t>
  </si>
  <si>
    <t>에이치제트케이아이홀딩스,엘엘씨씨/오씨티코포레이션시스</t>
  </si>
  <si>
    <t>로레알</t>
  </si>
  <si>
    <t>세븐-일레븐인코포레이티드</t>
  </si>
  <si>
    <t>에프엠티엠디스트리뷰션엘티디.</t>
  </si>
  <si>
    <t>더코카콜라컴파니</t>
  </si>
  <si>
    <t>2014년</t>
    <phoneticPr fontId="2" type="noConversion"/>
  </si>
  <si>
    <t>2013년</t>
    <phoneticPr fontId="2" type="noConversion"/>
  </si>
  <si>
    <t>1/4분기</t>
    <phoneticPr fontId="2" type="noConversion"/>
  </si>
  <si>
    <t>권리자명</t>
    <phoneticPr fontId="2" type="noConversion"/>
  </si>
  <si>
    <r>
      <t>  -</t>
    </r>
    <r>
      <rPr>
        <sz val="12"/>
        <rFont val="맑은 고딕"/>
        <family val="3"/>
        <charset val="129"/>
      </rPr>
      <t xml:space="preserve"> 상표권</t>
    </r>
    <phoneticPr fontId="2" type="noConversion"/>
  </si>
  <si>
    <t>서어모스케이.케이.</t>
  </si>
  <si>
    <t>벡톤,디킨슨앤드컴퍼니</t>
  </si>
  <si>
    <t>카스턴매뉴팩츄어링코오포레이숀</t>
  </si>
  <si>
    <t>애플인크.</t>
  </si>
  <si>
    <t>  - 디자인권</t>
    <phoneticPr fontId="2" type="noConversion"/>
  </si>
  <si>
    <t>가부시키가이샤한도오따이에네루기켄큐쇼</t>
  </si>
  <si>
    <t>알카텔루슨트</t>
    <phoneticPr fontId="2" type="noConversion"/>
  </si>
  <si>
    <t>캐논가부시끼가이샤</t>
  </si>
  <si>
    <t>권리자명</t>
    <phoneticPr fontId="2" type="noConversion"/>
  </si>
  <si>
    <t>   - 특허 · 실용신안</t>
    <phoneticPr fontId="2" type="noConversion"/>
  </si>
  <si>
    <t>□ 권리별 주요권리자</t>
    <phoneticPr fontId="2" type="noConversion"/>
  </si>
  <si>
    <t>구글잉크</t>
    <phoneticPr fontId="2" type="noConversion"/>
  </si>
  <si>
    <t>디즈니엔터프라이지즈,인크</t>
    <phoneticPr fontId="2" type="noConversion"/>
  </si>
  <si>
    <t>메리케이인크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</si>
</sst>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0.0%"/>
    <numFmt numFmtId="177" formatCode="0.0_ "/>
  </numFmts>
  <fonts count="4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theme="0" tint="-0.249977111117893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b/>
      <sz val="9"/>
      <color indexed="8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0"/>
      <name val="돋움"/>
      <family val="3"/>
      <charset val="129"/>
    </font>
    <font>
      <sz val="16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</borders>
  <cellStyleXfs count="8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484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0" xfId="0" applyFont="1" applyBorder="1" applyAlignment="1">
      <alignment horizontal="center" vertical="center"/>
    </xf>
    <xf numFmtId="176" fontId="12" fillId="0" borderId="0" xfId="1" applyNumberFormat="1" applyFont="1">
      <alignment vertical="center"/>
    </xf>
    <xf numFmtId="0" fontId="13" fillId="0" borderId="5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41" fontId="8" fillId="0" borderId="1" xfId="5" applyFont="1" applyBorder="1">
      <alignment vertical="center"/>
    </xf>
    <xf numFmtId="176" fontId="19" fillId="0" borderId="1" xfId="0" applyNumberFormat="1" applyFont="1" applyFill="1" applyBorder="1" applyAlignment="1">
      <alignment horizontal="right" vertical="center"/>
    </xf>
    <xf numFmtId="176" fontId="19" fillId="0" borderId="6" xfId="0" applyNumberFormat="1" applyFont="1" applyBorder="1" applyAlignment="1">
      <alignment horizontal="right" vertical="center"/>
    </xf>
    <xf numFmtId="41" fontId="18" fillId="0" borderId="26" xfId="5" applyFont="1" applyBorder="1" applyAlignment="1">
      <alignment horizontal="right" vertical="center"/>
    </xf>
    <xf numFmtId="176" fontId="18" fillId="0" borderId="26" xfId="0" applyNumberFormat="1" applyFont="1" applyBorder="1" applyAlignment="1">
      <alignment horizontal="right" vertical="center"/>
    </xf>
    <xf numFmtId="43" fontId="14" fillId="0" borderId="0" xfId="0" applyNumberFormat="1" applyFont="1" applyAlignment="1">
      <alignment vertical="center"/>
    </xf>
    <xf numFmtId="176" fontId="14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25" fillId="0" borderId="0" xfId="17" applyFont="1">
      <alignment vertical="center"/>
    </xf>
    <xf numFmtId="0" fontId="17" fillId="0" borderId="0" xfId="17" applyFont="1">
      <alignment vertical="center"/>
    </xf>
    <xf numFmtId="0" fontId="20" fillId="0" borderId="0" xfId="17" applyFont="1" applyBorder="1" applyAlignment="1">
      <alignment vertical="center"/>
    </xf>
    <xf numFmtId="0" fontId="11" fillId="0" borderId="0" xfId="17" applyFont="1" applyBorder="1" applyAlignment="1">
      <alignment horizontal="right" vertical="center"/>
    </xf>
    <xf numFmtId="0" fontId="26" fillId="0" borderId="0" xfId="17" applyFont="1">
      <alignment vertical="center"/>
    </xf>
    <xf numFmtId="41" fontId="8" fillId="0" borderId="1" xfId="5" applyFont="1" applyFill="1" applyBorder="1">
      <alignment vertical="center"/>
    </xf>
    <xf numFmtId="0" fontId="19" fillId="0" borderId="0" xfId="17" applyFont="1">
      <alignment vertical="center"/>
    </xf>
    <xf numFmtId="0" fontId="11" fillId="0" borderId="3" xfId="17" applyFont="1" applyBorder="1" applyAlignment="1">
      <alignment horizontal="center" vertical="center" wrapText="1"/>
    </xf>
    <xf numFmtId="41" fontId="11" fillId="0" borderId="1" xfId="5" applyFont="1" applyBorder="1" applyAlignment="1">
      <alignment horizontal="right" vertical="center" wrapText="1"/>
    </xf>
    <xf numFmtId="0" fontId="28" fillId="0" borderId="3" xfId="17" applyFont="1" applyFill="1" applyBorder="1" applyAlignment="1">
      <alignment horizontal="center" vertical="center"/>
    </xf>
    <xf numFmtId="41" fontId="28" fillId="0" borderId="1" xfId="5" applyFont="1" applyFill="1" applyBorder="1" applyAlignment="1">
      <alignment horizontal="right" vertical="center"/>
    </xf>
    <xf numFmtId="41" fontId="11" fillId="0" borderId="1" xfId="5" applyFont="1" applyFill="1" applyBorder="1" applyAlignment="1">
      <alignment horizontal="right" vertical="center" wrapText="1"/>
    </xf>
    <xf numFmtId="176" fontId="11" fillId="0" borderId="1" xfId="17" applyNumberFormat="1" applyFont="1" applyFill="1" applyBorder="1" applyAlignment="1">
      <alignment horizontal="right" vertical="center" wrapText="1"/>
    </xf>
    <xf numFmtId="176" fontId="11" fillId="0" borderId="2" xfId="17" applyNumberFormat="1" applyFont="1" applyFill="1" applyBorder="1" applyAlignment="1">
      <alignment horizontal="right" vertical="center" wrapText="1"/>
    </xf>
    <xf numFmtId="0" fontId="11" fillId="0" borderId="8" xfId="17" applyFont="1" applyBorder="1" applyAlignment="1">
      <alignment horizontal="center" vertical="center" wrapText="1"/>
    </xf>
    <xf numFmtId="41" fontId="11" fillId="0" borderId="6" xfId="5" applyFont="1" applyBorder="1" applyAlignment="1">
      <alignment horizontal="right" vertical="center" wrapText="1"/>
    </xf>
    <xf numFmtId="0" fontId="22" fillId="0" borderId="0" xfId="17" applyFont="1" applyBorder="1" applyAlignment="1">
      <alignment horizontal="left" vertical="center" wrapText="1"/>
    </xf>
    <xf numFmtId="3" fontId="19" fillId="0" borderId="0" xfId="17" applyNumberFormat="1" applyFont="1" applyBorder="1" applyAlignment="1">
      <alignment horizontal="center" vertical="center" wrapText="1"/>
    </xf>
    <xf numFmtId="176" fontId="19" fillId="0" borderId="0" xfId="17" applyNumberFormat="1" applyFont="1" applyBorder="1" applyAlignment="1">
      <alignment horizontal="center" vertical="center" wrapText="1"/>
    </xf>
    <xf numFmtId="0" fontId="11" fillId="0" borderId="4" xfId="17" applyFont="1" applyBorder="1" applyAlignment="1">
      <alignment horizontal="center" vertical="center" wrapText="1"/>
    </xf>
    <xf numFmtId="0" fontId="19" fillId="0" borderId="0" xfId="17" applyFont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 wrapText="1"/>
    </xf>
    <xf numFmtId="41" fontId="14" fillId="0" borderId="1" xfId="5" applyFont="1" applyBorder="1" applyAlignment="1">
      <alignment horizontal="right" vertical="center" wrapText="1"/>
    </xf>
    <xf numFmtId="176" fontId="14" fillId="0" borderId="1" xfId="1" applyNumberFormat="1" applyFont="1" applyBorder="1" applyAlignment="1">
      <alignment horizontal="right" vertical="center" wrapText="1"/>
    </xf>
    <xf numFmtId="41" fontId="11" fillId="0" borderId="7" xfId="5" applyFont="1" applyBorder="1" applyAlignment="1">
      <alignment horizontal="right" vertical="center" wrapText="1"/>
    </xf>
    <xf numFmtId="176" fontId="11" fillId="0" borderId="7" xfId="1" applyNumberFormat="1" applyFont="1" applyBorder="1" applyAlignment="1">
      <alignment horizontal="right" vertical="center" wrapText="1"/>
    </xf>
    <xf numFmtId="176" fontId="14" fillId="0" borderId="7" xfId="1" applyNumberFormat="1" applyFont="1" applyBorder="1" applyAlignment="1">
      <alignment horizontal="right" vertical="center" wrapText="1"/>
    </xf>
    <xf numFmtId="41" fontId="11" fillId="0" borderId="2" xfId="5" applyFont="1" applyBorder="1" applyAlignment="1">
      <alignment horizontal="right" vertical="center" wrapText="1"/>
    </xf>
    <xf numFmtId="176" fontId="11" fillId="0" borderId="6" xfId="1" applyNumberFormat="1" applyFont="1" applyBorder="1" applyAlignment="1">
      <alignment horizontal="right" vertical="center" wrapText="1"/>
    </xf>
    <xf numFmtId="41" fontId="11" fillId="0" borderId="10" xfId="5" applyFont="1" applyBorder="1" applyAlignment="1">
      <alignment horizontal="right" vertical="center" wrapText="1"/>
    </xf>
    <xf numFmtId="41" fontId="11" fillId="0" borderId="9" xfId="5" applyFont="1" applyBorder="1" applyAlignment="1">
      <alignment horizontal="right" vertical="center" wrapText="1"/>
    </xf>
    <xf numFmtId="176" fontId="11" fillId="0" borderId="1" xfId="0" applyNumberFormat="1" applyFont="1" applyBorder="1" applyAlignment="1">
      <alignment horizontal="right" vertical="center" wrapText="1"/>
    </xf>
    <xf numFmtId="176" fontId="11" fillId="0" borderId="6" xfId="0" applyNumberFormat="1" applyFont="1" applyBorder="1" applyAlignment="1">
      <alignment horizontal="right" vertical="center" wrapText="1"/>
    </xf>
    <xf numFmtId="176" fontId="11" fillId="0" borderId="7" xfId="0" applyNumberFormat="1" applyFont="1" applyBorder="1" applyAlignment="1">
      <alignment horizontal="right" vertical="center" wrapText="1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41" fontId="23" fillId="0" borderId="26" xfId="5" applyFont="1" applyBorder="1" applyAlignment="1">
      <alignment horizontal="right" vertical="center"/>
    </xf>
    <xf numFmtId="176" fontId="23" fillId="0" borderId="26" xfId="0" applyNumberFormat="1" applyFont="1" applyBorder="1" applyAlignment="1">
      <alignment horizontal="right" vertical="center"/>
    </xf>
    <xf numFmtId="41" fontId="11" fillId="0" borderId="7" xfId="5" applyFont="1" applyFill="1" applyBorder="1" applyAlignment="1">
      <alignment horizontal="right" vertical="center" wrapText="1"/>
    </xf>
    <xf numFmtId="176" fontId="11" fillId="0" borderId="7" xfId="17" applyNumberFormat="1" applyFont="1" applyFill="1" applyBorder="1" applyAlignment="1">
      <alignment horizontal="right" vertical="center" wrapText="1"/>
    </xf>
    <xf numFmtId="176" fontId="11" fillId="0" borderId="9" xfId="17" applyNumberFormat="1" applyFont="1" applyFill="1" applyBorder="1" applyAlignment="1">
      <alignment horizontal="right" vertical="center" wrapText="1"/>
    </xf>
    <xf numFmtId="0" fontId="8" fillId="0" borderId="3" xfId="0" applyFont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23" fillId="0" borderId="34" xfId="0" applyNumberFormat="1" applyFont="1" applyBorder="1" applyAlignment="1">
      <alignment horizontal="right" vertical="center"/>
    </xf>
    <xf numFmtId="176" fontId="23" fillId="0" borderId="32" xfId="0" applyNumberFormat="1" applyFont="1" applyBorder="1" applyAlignment="1">
      <alignment horizontal="right" vertical="center"/>
    </xf>
    <xf numFmtId="176" fontId="23" fillId="0" borderId="33" xfId="0" applyNumberFormat="1" applyFont="1" applyBorder="1" applyAlignment="1">
      <alignment horizontal="right" vertical="center"/>
    </xf>
    <xf numFmtId="0" fontId="19" fillId="0" borderId="3" xfId="0" applyFont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176" fontId="19" fillId="0" borderId="2" xfId="0" applyNumberFormat="1" applyFont="1" applyBorder="1" applyAlignment="1">
      <alignment horizontal="right" vertical="center"/>
    </xf>
    <xf numFmtId="176" fontId="19" fillId="0" borderId="10" xfId="0" applyNumberFormat="1" applyFont="1" applyBorder="1" applyAlignment="1">
      <alignment horizontal="right" vertical="center"/>
    </xf>
    <xf numFmtId="176" fontId="18" fillId="0" borderId="34" xfId="0" applyNumberFormat="1" applyFont="1" applyBorder="1" applyAlignment="1">
      <alignment horizontal="right" vertical="center"/>
    </xf>
    <xf numFmtId="0" fontId="19" fillId="0" borderId="31" xfId="0" applyFont="1" applyBorder="1" applyAlignment="1">
      <alignment horizontal="center" vertical="center"/>
    </xf>
    <xf numFmtId="176" fontId="18" fillId="0" borderId="32" xfId="0" applyNumberFormat="1" applyFont="1" applyBorder="1" applyAlignment="1">
      <alignment horizontal="right" vertical="center"/>
    </xf>
    <xf numFmtId="176" fontId="18" fillId="0" borderId="33" xfId="0" applyNumberFormat="1" applyFont="1" applyBorder="1" applyAlignment="1">
      <alignment horizontal="right" vertical="center"/>
    </xf>
    <xf numFmtId="0" fontId="28" fillId="0" borderId="31" xfId="17" applyFont="1" applyFill="1" applyBorder="1" applyAlignment="1">
      <alignment horizontal="center" vertical="center"/>
    </xf>
    <xf numFmtId="41" fontId="11" fillId="0" borderId="6" xfId="5" applyFont="1" applyFill="1" applyBorder="1" applyAlignment="1">
      <alignment horizontal="right" vertical="center" wrapText="1"/>
    </xf>
    <xf numFmtId="176" fontId="11" fillId="0" borderId="6" xfId="17" applyNumberFormat="1" applyFont="1" applyFill="1" applyBorder="1" applyAlignment="1">
      <alignment horizontal="right" vertical="center" wrapText="1"/>
    </xf>
    <xf numFmtId="176" fontId="11" fillId="0" borderId="10" xfId="17" applyNumberFormat="1" applyFont="1" applyFill="1" applyBorder="1" applyAlignment="1">
      <alignment horizontal="right" vertical="center" wrapText="1"/>
    </xf>
    <xf numFmtId="0" fontId="18" fillId="2" borderId="1" xfId="17" applyFont="1" applyFill="1" applyBorder="1" applyAlignment="1">
      <alignment horizontal="center" vertical="center" wrapText="1"/>
    </xf>
    <xf numFmtId="0" fontId="18" fillId="2" borderId="2" xfId="17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11" fillId="0" borderId="1" xfId="5" applyFont="1" applyBorder="1" applyAlignment="1">
      <alignment horizontal="right" vertical="center"/>
    </xf>
    <xf numFmtId="176" fontId="11" fillId="0" borderId="1" xfId="17" applyNumberFormat="1" applyFont="1" applyBorder="1" applyAlignment="1">
      <alignment horizontal="right" vertical="center"/>
    </xf>
    <xf numFmtId="176" fontId="11" fillId="0" borderId="2" xfId="17" applyNumberFormat="1" applyFont="1" applyBorder="1" applyAlignment="1">
      <alignment horizontal="right" vertical="center"/>
    </xf>
    <xf numFmtId="41" fontId="11" fillId="0" borderId="1" xfId="5" applyFont="1" applyFill="1" applyBorder="1" applyAlignment="1">
      <alignment horizontal="right" vertical="center"/>
    </xf>
    <xf numFmtId="176" fontId="11" fillId="0" borderId="1" xfId="17" applyNumberFormat="1" applyFont="1" applyFill="1" applyBorder="1" applyAlignment="1">
      <alignment horizontal="right" vertical="center"/>
    </xf>
    <xf numFmtId="176" fontId="11" fillId="0" borderId="2" xfId="17" applyNumberFormat="1" applyFont="1" applyFill="1" applyBorder="1" applyAlignment="1">
      <alignment horizontal="right" vertical="center"/>
    </xf>
    <xf numFmtId="41" fontId="11" fillId="0" borderId="30" xfId="5" applyFont="1" applyBorder="1" applyAlignment="1">
      <alignment horizontal="right" vertical="center"/>
    </xf>
    <xf numFmtId="41" fontId="11" fillId="0" borderId="6" xfId="5" applyFont="1" applyBorder="1" applyAlignment="1">
      <alignment horizontal="right" vertical="center"/>
    </xf>
    <xf numFmtId="176" fontId="11" fillId="0" borderId="6" xfId="17" applyNumberFormat="1" applyFont="1" applyBorder="1" applyAlignment="1">
      <alignment horizontal="right" vertical="center"/>
    </xf>
    <xf numFmtId="176" fontId="11" fillId="0" borderId="10" xfId="17" applyNumberFormat="1" applyFont="1" applyBorder="1" applyAlignment="1">
      <alignment horizontal="right" vertical="center"/>
    </xf>
    <xf numFmtId="41" fontId="11" fillId="0" borderId="7" xfId="6" applyFont="1" applyBorder="1" applyAlignment="1">
      <alignment horizontal="right" vertical="center"/>
    </xf>
    <xf numFmtId="176" fontId="11" fillId="0" borderId="7" xfId="17" applyNumberFormat="1" applyFont="1" applyBorder="1" applyAlignment="1">
      <alignment horizontal="right" vertical="center"/>
    </xf>
    <xf numFmtId="176" fontId="11" fillId="0" borderId="9" xfId="17" applyNumberFormat="1" applyFont="1" applyBorder="1" applyAlignment="1">
      <alignment horizontal="right" vertical="center"/>
    </xf>
    <xf numFmtId="0" fontId="17" fillId="0" borderId="0" xfId="0" applyFont="1">
      <alignment vertical="center"/>
    </xf>
    <xf numFmtId="0" fontId="32" fillId="0" borderId="0" xfId="0" applyFont="1" applyAlignment="1">
      <alignment vertical="center"/>
    </xf>
    <xf numFmtId="0" fontId="34" fillId="2" borderId="1" xfId="0" applyFont="1" applyFill="1" applyBorder="1" applyAlignment="1">
      <alignment horizontal="center" vertical="center"/>
    </xf>
    <xf numFmtId="0" fontId="35" fillId="0" borderId="0" xfId="0" applyFont="1">
      <alignment vertical="center"/>
    </xf>
    <xf numFmtId="0" fontId="14" fillId="0" borderId="0" xfId="17" applyFont="1">
      <alignment vertical="center"/>
    </xf>
    <xf numFmtId="177" fontId="36" fillId="0" borderId="1" xfId="0" applyNumberFormat="1" applyFont="1" applyBorder="1" applyAlignment="1">
      <alignment horizontal="right" vertical="center" wrapText="1"/>
    </xf>
    <xf numFmtId="0" fontId="11" fillId="0" borderId="22" xfId="17" applyFont="1" applyBorder="1" applyAlignment="1">
      <alignment horizontal="center" vertical="center" wrapText="1"/>
    </xf>
    <xf numFmtId="177" fontId="11" fillId="0" borderId="26" xfId="17" applyNumberFormat="1" applyFont="1" applyFill="1" applyBorder="1" applyAlignment="1">
      <alignment horizontal="right" vertical="center" wrapText="1"/>
    </xf>
    <xf numFmtId="0" fontId="11" fillId="0" borderId="37" xfId="17" applyFont="1" applyFill="1" applyBorder="1" applyAlignment="1">
      <alignment horizontal="right" vertical="center" wrapText="1"/>
    </xf>
    <xf numFmtId="0" fontId="11" fillId="0" borderId="38" xfId="17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right" vertical="center" wrapText="1"/>
    </xf>
    <xf numFmtId="0" fontId="27" fillId="0" borderId="0" xfId="17" applyFont="1">
      <alignment vertical="center"/>
    </xf>
    <xf numFmtId="0" fontId="11" fillId="0" borderId="26" xfId="17" applyFont="1" applyFill="1" applyBorder="1" applyAlignment="1">
      <alignment horizontal="right" vertical="center" wrapText="1"/>
    </xf>
    <xf numFmtId="0" fontId="10" fillId="2" borderId="14" xfId="17" applyFont="1" applyFill="1" applyBorder="1" applyAlignment="1">
      <alignment horizontal="center" vertical="center" wrapText="1"/>
    </xf>
    <xf numFmtId="0" fontId="11" fillId="0" borderId="0" xfId="17" applyFont="1">
      <alignment vertical="center"/>
    </xf>
    <xf numFmtId="0" fontId="21" fillId="0" borderId="0" xfId="17" applyFont="1">
      <alignment vertical="center"/>
    </xf>
    <xf numFmtId="41" fontId="6" fillId="0" borderId="5" xfId="5" applyFont="1" applyBorder="1">
      <alignment vertical="center"/>
    </xf>
    <xf numFmtId="41" fontId="31" fillId="0" borderId="32" xfId="5" applyFont="1" applyBorder="1" applyAlignment="1">
      <alignment horizontal="center" vertical="center" wrapText="1"/>
    </xf>
    <xf numFmtId="41" fontId="6" fillId="0" borderId="32" xfId="5" applyFont="1" applyBorder="1">
      <alignment vertical="center"/>
    </xf>
    <xf numFmtId="0" fontId="11" fillId="0" borderId="1" xfId="17" applyFont="1" applyBorder="1" applyAlignment="1">
      <alignment horizontal="center" vertical="center" wrapText="1"/>
    </xf>
    <xf numFmtId="0" fontId="11" fillId="0" borderId="0" xfId="17" applyFont="1" applyBorder="1" applyAlignment="1">
      <alignment horizontal="right" vertical="center" wrapText="1"/>
    </xf>
    <xf numFmtId="3" fontId="11" fillId="0" borderId="0" xfId="17" applyNumberFormat="1" applyFont="1" applyBorder="1" applyAlignment="1">
      <alignment horizontal="right" vertical="center" wrapText="1"/>
    </xf>
    <xf numFmtId="0" fontId="29" fillId="0" borderId="0" xfId="17" applyFont="1">
      <alignment vertical="center"/>
    </xf>
    <xf numFmtId="41" fontId="31" fillId="0" borderId="9" xfId="5" applyFont="1" applyBorder="1" applyAlignment="1">
      <alignment horizontal="right" vertical="center" wrapText="1"/>
    </xf>
    <xf numFmtId="176" fontId="31" fillId="0" borderId="7" xfId="17" applyNumberFormat="1" applyFont="1" applyBorder="1" applyAlignment="1">
      <alignment horizontal="right" vertical="center" wrapText="1"/>
    </xf>
    <xf numFmtId="3" fontId="31" fillId="0" borderId="7" xfId="17" applyNumberFormat="1" applyFont="1" applyBorder="1" applyAlignment="1">
      <alignment horizontal="right" vertical="center" wrapText="1"/>
    </xf>
    <xf numFmtId="41" fontId="31" fillId="0" borderId="7" xfId="5" applyFont="1" applyBorder="1" applyAlignment="1">
      <alignment horizontal="right" vertical="center" wrapText="1"/>
    </xf>
    <xf numFmtId="0" fontId="31" fillId="0" borderId="4" xfId="17" applyFont="1" applyBorder="1" applyAlignment="1">
      <alignment horizontal="center" vertical="center" wrapText="1"/>
    </xf>
    <xf numFmtId="41" fontId="31" fillId="0" borderId="1" xfId="5" applyFont="1" applyBorder="1" applyAlignment="1">
      <alignment horizontal="right" vertical="center" wrapText="1"/>
    </xf>
    <xf numFmtId="9" fontId="31" fillId="0" borderId="1" xfId="5" applyNumberFormat="1" applyFont="1" applyBorder="1" applyAlignment="1">
      <alignment horizontal="right" vertical="center" wrapText="1"/>
    </xf>
    <xf numFmtId="41" fontId="6" fillId="0" borderId="1" xfId="5" applyFont="1" applyBorder="1">
      <alignment vertical="center"/>
    </xf>
    <xf numFmtId="9" fontId="31" fillId="0" borderId="1" xfId="5" applyNumberFormat="1" applyFont="1" applyBorder="1" applyAlignment="1">
      <alignment horizontal="center" vertical="center" wrapText="1"/>
    </xf>
    <xf numFmtId="41" fontId="31" fillId="0" borderId="1" xfId="5" applyFont="1" applyBorder="1" applyAlignment="1">
      <alignment horizontal="center" vertical="center" wrapText="1"/>
    </xf>
    <xf numFmtId="41" fontId="31" fillId="0" borderId="1" xfId="5" applyFont="1" applyFill="1" applyBorder="1" applyAlignment="1">
      <alignment horizontal="right" vertical="center" wrapText="1"/>
    </xf>
    <xf numFmtId="9" fontId="31" fillId="0" borderId="1" xfId="5" applyNumberFormat="1" applyFont="1" applyFill="1" applyBorder="1" applyAlignment="1">
      <alignment horizontal="right" vertical="center" wrapText="1"/>
    </xf>
    <xf numFmtId="9" fontId="31" fillId="0" borderId="1" xfId="5" applyNumberFormat="1" applyFont="1" applyFill="1" applyBorder="1" applyAlignment="1">
      <alignment horizontal="center" vertical="center" wrapText="1"/>
    </xf>
    <xf numFmtId="41" fontId="31" fillId="0" borderId="1" xfId="5" applyFont="1" applyFill="1" applyBorder="1" applyAlignment="1">
      <alignment horizontal="center" vertical="center" wrapText="1"/>
    </xf>
    <xf numFmtId="9" fontId="31" fillId="0" borderId="1" xfId="1" applyFont="1" applyBorder="1" applyAlignment="1">
      <alignment horizontal="right" vertical="center" wrapText="1"/>
    </xf>
    <xf numFmtId="0" fontId="37" fillId="2" borderId="1" xfId="17" applyFont="1" applyFill="1" applyBorder="1" applyAlignment="1">
      <alignment horizontal="center" vertical="center" wrapText="1"/>
    </xf>
    <xf numFmtId="0" fontId="38" fillId="0" borderId="0" xfId="0" applyFont="1" applyAlignment="1">
      <alignment horizontal="left" vertical="center"/>
    </xf>
    <xf numFmtId="0" fontId="30" fillId="0" borderId="0" xfId="0" applyFont="1">
      <alignment vertical="center"/>
    </xf>
    <xf numFmtId="176" fontId="19" fillId="0" borderId="1" xfId="0" applyNumberFormat="1" applyFont="1" applyBorder="1" applyAlignment="1">
      <alignment vertical="center"/>
    </xf>
    <xf numFmtId="176" fontId="33" fillId="0" borderId="1" xfId="0" applyNumberFormat="1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176" fontId="19" fillId="0" borderId="0" xfId="0" applyNumberFormat="1" applyFont="1" applyBorder="1" applyAlignment="1">
      <alignment vertical="center"/>
    </xf>
    <xf numFmtId="0" fontId="39" fillId="0" borderId="0" xfId="0" applyFont="1">
      <alignment vertical="center"/>
    </xf>
    <xf numFmtId="41" fontId="17" fillId="0" borderId="1" xfId="5" applyFont="1" applyBorder="1" applyAlignment="1">
      <alignment vertical="center"/>
    </xf>
    <xf numFmtId="0" fontId="18" fillId="2" borderId="2" xfId="0" applyFont="1" applyFill="1" applyBorder="1" applyAlignment="1">
      <alignment horizontal="center" vertical="center"/>
    </xf>
    <xf numFmtId="176" fontId="19" fillId="0" borderId="2" xfId="0" applyNumberFormat="1" applyFont="1" applyBorder="1" applyAlignment="1">
      <alignment vertical="center"/>
    </xf>
    <xf numFmtId="0" fontId="34" fillId="2" borderId="2" xfId="0" applyFont="1" applyFill="1" applyBorder="1" applyAlignment="1">
      <alignment horizontal="center" vertical="center"/>
    </xf>
    <xf numFmtId="176" fontId="33" fillId="0" borderId="2" xfId="0" applyNumberFormat="1" applyFont="1" applyBorder="1" applyAlignment="1">
      <alignment vertical="center"/>
    </xf>
    <xf numFmtId="41" fontId="17" fillId="0" borderId="7" xfId="5" applyFont="1" applyBorder="1" applyAlignment="1">
      <alignment vertical="center"/>
    </xf>
    <xf numFmtId="176" fontId="19" fillId="0" borderId="7" xfId="0" applyNumberFormat="1" applyFont="1" applyBorder="1" applyAlignment="1">
      <alignment vertical="center"/>
    </xf>
    <xf numFmtId="176" fontId="19" fillId="0" borderId="9" xfId="0" applyNumberFormat="1" applyFont="1" applyBorder="1" applyAlignment="1">
      <alignment vertical="center"/>
    </xf>
    <xf numFmtId="41" fontId="17" fillId="0" borderId="6" xfId="5" applyFont="1" applyBorder="1" applyAlignment="1">
      <alignment vertical="center"/>
    </xf>
    <xf numFmtId="176" fontId="19" fillId="0" borderId="6" xfId="0" applyNumberFormat="1" applyFont="1" applyBorder="1" applyAlignment="1">
      <alignment vertical="center"/>
    </xf>
    <xf numFmtId="176" fontId="19" fillId="0" borderId="10" xfId="0" applyNumberFormat="1" applyFont="1" applyBorder="1" applyAlignment="1">
      <alignment vertical="center"/>
    </xf>
    <xf numFmtId="176" fontId="33" fillId="0" borderId="7" xfId="0" applyNumberFormat="1" applyFont="1" applyBorder="1" applyAlignment="1">
      <alignment vertical="center"/>
    </xf>
    <xf numFmtId="176" fontId="33" fillId="0" borderId="9" xfId="0" applyNumberFormat="1" applyFont="1" applyBorder="1" applyAlignment="1">
      <alignment vertical="center"/>
    </xf>
    <xf numFmtId="0" fontId="37" fillId="2" borderId="1" xfId="17" applyFont="1" applyFill="1" applyBorder="1" applyAlignment="1">
      <alignment horizontal="center" vertical="center" wrapText="1"/>
    </xf>
    <xf numFmtId="41" fontId="14" fillId="0" borderId="6" xfId="5" applyFont="1" applyBorder="1">
      <alignment vertical="center"/>
    </xf>
    <xf numFmtId="41" fontId="14" fillId="0" borderId="1" xfId="5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right" vertical="center"/>
    </xf>
    <xf numFmtId="0" fontId="22" fillId="0" borderId="0" xfId="0" applyFont="1" applyAlignment="1">
      <alignment vertical="center"/>
    </xf>
    <xf numFmtId="41" fontId="8" fillId="0" borderId="32" xfId="5" applyFont="1" applyBorder="1">
      <alignment vertical="center"/>
    </xf>
    <xf numFmtId="0" fontId="19" fillId="3" borderId="32" xfId="0" applyFont="1" applyFill="1" applyBorder="1" applyAlignment="1">
      <alignment horizontal="center" vertical="center" shrinkToFit="1"/>
    </xf>
    <xf numFmtId="0" fontId="19" fillId="3" borderId="1" xfId="0" applyFont="1" applyFill="1" applyBorder="1" applyAlignment="1">
      <alignment horizontal="center" vertical="center" shrinkToFit="1"/>
    </xf>
    <xf numFmtId="41" fontId="17" fillId="0" borderId="0" xfId="0" applyNumberFormat="1" applyFont="1" applyAlignment="1">
      <alignment vertical="center"/>
    </xf>
    <xf numFmtId="41" fontId="8" fillId="0" borderId="42" xfId="5" applyFont="1" applyBorder="1">
      <alignment vertical="center"/>
    </xf>
    <xf numFmtId="41" fontId="8" fillId="0" borderId="22" xfId="5" applyFont="1" applyBorder="1">
      <alignment vertical="center"/>
    </xf>
    <xf numFmtId="0" fontId="26" fillId="0" borderId="0" xfId="0" applyFont="1">
      <alignment vertical="center"/>
    </xf>
    <xf numFmtId="41" fontId="8" fillId="0" borderId="23" xfId="5" applyFont="1" applyBorder="1">
      <alignment vertical="center"/>
    </xf>
    <xf numFmtId="0" fontId="13" fillId="0" borderId="0" xfId="0" applyFont="1" applyBorder="1" applyAlignment="1">
      <alignment vertical="center"/>
    </xf>
    <xf numFmtId="0" fontId="20" fillId="0" borderId="0" xfId="17" applyFont="1">
      <alignment vertical="center"/>
    </xf>
    <xf numFmtId="3" fontId="17" fillId="0" borderId="0" xfId="0" applyNumberFormat="1" applyFont="1" applyAlignment="1">
      <alignment vertical="center"/>
    </xf>
    <xf numFmtId="176" fontId="19" fillId="0" borderId="0" xfId="0" applyNumberFormat="1" applyFont="1" applyBorder="1" applyAlignment="1">
      <alignment horizontal="right" vertical="center" indent="1"/>
    </xf>
    <xf numFmtId="3" fontId="14" fillId="0" borderId="0" xfId="0" applyNumberFormat="1" applyFont="1" applyBorder="1" applyAlignment="1">
      <alignment vertical="center"/>
    </xf>
    <xf numFmtId="3" fontId="14" fillId="0" borderId="0" xfId="0" applyNumberFormat="1" applyFont="1" applyAlignment="1">
      <alignment vertical="center"/>
    </xf>
    <xf numFmtId="41" fontId="8" fillId="0" borderId="6" xfId="5" applyFont="1" applyBorder="1">
      <alignment vertical="center"/>
    </xf>
    <xf numFmtId="0" fontId="20" fillId="0" borderId="3" xfId="17" applyFont="1" applyFill="1" applyBorder="1" applyAlignment="1">
      <alignment horizontal="center" vertical="center" wrapText="1"/>
    </xf>
    <xf numFmtId="41" fontId="20" fillId="0" borderId="7" xfId="5" applyFont="1" applyFill="1" applyBorder="1" applyAlignment="1">
      <alignment horizontal="center" vertical="center" wrapText="1"/>
    </xf>
    <xf numFmtId="0" fontId="20" fillId="0" borderId="4" xfId="17" applyFont="1" applyFill="1" applyBorder="1" applyAlignment="1">
      <alignment horizontal="center" vertical="center" wrapText="1"/>
    </xf>
    <xf numFmtId="41" fontId="20" fillId="0" borderId="6" xfId="5" applyFont="1" applyFill="1" applyBorder="1" applyAlignment="1">
      <alignment horizontal="center" vertical="center" wrapText="1"/>
    </xf>
    <xf numFmtId="0" fontId="20" fillId="0" borderId="8" xfId="17" applyFont="1" applyFill="1" applyBorder="1" applyAlignment="1">
      <alignment horizontal="center" vertical="center" wrapText="1"/>
    </xf>
    <xf numFmtId="41" fontId="20" fillId="0" borderId="1" xfId="5" applyFont="1" applyFill="1" applyBorder="1" applyAlignment="1">
      <alignment horizontal="center" vertical="center" wrapText="1"/>
    </xf>
    <xf numFmtId="41" fontId="20" fillId="0" borderId="1" xfId="17" applyNumberFormat="1" applyFont="1" applyBorder="1">
      <alignment vertical="center"/>
    </xf>
    <xf numFmtId="0" fontId="21" fillId="2" borderId="2" xfId="17" applyFont="1" applyFill="1" applyBorder="1" applyAlignment="1">
      <alignment horizontal="center" vertical="center" wrapText="1"/>
    </xf>
    <xf numFmtId="0" fontId="21" fillId="2" borderId="1" xfId="17" applyFont="1" applyFill="1" applyBorder="1" applyAlignment="1">
      <alignment horizontal="center" vertical="center" wrapText="1"/>
    </xf>
    <xf numFmtId="0" fontId="39" fillId="0" borderId="0" xfId="0" applyFont="1" applyAlignment="1">
      <alignment horizontal="justify" vertical="center"/>
    </xf>
    <xf numFmtId="0" fontId="41" fillId="0" borderId="0" xfId="17" applyFont="1">
      <alignment vertical="center"/>
    </xf>
    <xf numFmtId="176" fontId="19" fillId="0" borderId="32" xfId="0" applyNumberFormat="1" applyFont="1" applyBorder="1" applyAlignment="1">
      <alignment vertical="center"/>
    </xf>
    <xf numFmtId="176" fontId="19" fillId="0" borderId="33" xfId="0" applyNumberFormat="1" applyFont="1" applyBorder="1" applyAlignment="1">
      <alignment vertical="center"/>
    </xf>
    <xf numFmtId="176" fontId="19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 wrapText="1"/>
    </xf>
    <xf numFmtId="176" fontId="19" fillId="0" borderId="1" xfId="0" applyNumberFormat="1" applyFont="1" applyBorder="1" applyAlignment="1">
      <alignment horizontal="right" vertical="center" wrapText="1"/>
    </xf>
    <xf numFmtId="176" fontId="19" fillId="0" borderId="2" xfId="0" applyNumberFormat="1" applyFont="1" applyBorder="1" applyAlignment="1">
      <alignment horizontal="right" vertical="center" wrapText="1"/>
    </xf>
    <xf numFmtId="41" fontId="8" fillId="0" borderId="1" xfId="5" applyFont="1" applyBorder="1" applyAlignment="1">
      <alignment horizontal="right" vertical="center" wrapText="1"/>
    </xf>
    <xf numFmtId="0" fontId="8" fillId="0" borderId="32" xfId="0" applyFont="1" applyBorder="1" applyAlignment="1">
      <alignment horizontal="right" vertical="center" wrapText="1"/>
    </xf>
    <xf numFmtId="176" fontId="19" fillId="0" borderId="32" xfId="0" applyNumberFormat="1" applyFont="1" applyBorder="1" applyAlignment="1">
      <alignment horizontal="right" vertical="center" wrapText="1"/>
    </xf>
    <xf numFmtId="176" fontId="19" fillId="0" borderId="33" xfId="0" applyNumberFormat="1" applyFont="1" applyBorder="1" applyAlignment="1">
      <alignment horizontal="right" vertical="center" wrapText="1"/>
    </xf>
    <xf numFmtId="0" fontId="11" fillId="3" borderId="1" xfId="0" applyFont="1" applyFill="1" applyBorder="1" applyAlignment="1">
      <alignment horizontal="center" vertical="center" wrapText="1" shrinkToFit="1"/>
    </xf>
    <xf numFmtId="0" fontId="11" fillId="3" borderId="32" xfId="0" applyFont="1" applyFill="1" applyBorder="1" applyAlignment="1">
      <alignment horizontal="center" vertical="center" wrapText="1" shrinkToFit="1"/>
    </xf>
    <xf numFmtId="0" fontId="31" fillId="0" borderId="3" xfId="17" applyFont="1" applyBorder="1" applyAlignment="1">
      <alignment horizontal="center" vertical="center" wrapText="1"/>
    </xf>
    <xf numFmtId="41" fontId="31" fillId="0" borderId="2" xfId="5" applyFont="1" applyBorder="1" applyAlignment="1">
      <alignment horizontal="right" vertical="center" wrapText="1"/>
    </xf>
    <xf numFmtId="41" fontId="31" fillId="0" borderId="2" xfId="5" applyFont="1" applyFill="1" applyBorder="1" applyAlignment="1">
      <alignment horizontal="right" vertical="center" wrapText="1"/>
    </xf>
    <xf numFmtId="0" fontId="11" fillId="0" borderId="42" xfId="17" applyFont="1" applyBorder="1" applyAlignment="1">
      <alignment horizontal="center" vertical="center" wrapText="1"/>
    </xf>
    <xf numFmtId="177" fontId="36" fillId="0" borderId="32" xfId="0" applyNumberFormat="1" applyFont="1" applyBorder="1" applyAlignment="1">
      <alignment horizontal="right" vertical="center" wrapText="1"/>
    </xf>
    <xf numFmtId="0" fontId="19" fillId="3" borderId="32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0" fillId="2" borderId="2" xfId="17" applyFont="1" applyFill="1" applyBorder="1" applyAlignment="1">
      <alignment horizontal="center" vertical="center" wrapText="1"/>
    </xf>
    <xf numFmtId="0" fontId="10" fillId="2" borderId="1" xfId="17" applyFont="1" applyFill="1" applyBorder="1" applyAlignment="1">
      <alignment horizontal="center" vertical="center" wrapText="1"/>
    </xf>
    <xf numFmtId="0" fontId="30" fillId="0" borderId="0" xfId="0" applyFont="1" applyAlignment="1">
      <alignment vertical="center"/>
    </xf>
    <xf numFmtId="176" fontId="11" fillId="0" borderId="1" xfId="0" applyNumberFormat="1" applyFont="1" applyBorder="1" applyAlignment="1">
      <alignment vertical="center"/>
    </xf>
    <xf numFmtId="176" fontId="11" fillId="0" borderId="6" xfId="0" applyNumberFormat="1" applyFont="1" applyBorder="1" applyAlignment="1">
      <alignment vertical="center"/>
    </xf>
    <xf numFmtId="41" fontId="17" fillId="0" borderId="6" xfId="5" applyFont="1" applyBorder="1" applyAlignment="1">
      <alignment horizontal="right" vertical="center"/>
    </xf>
    <xf numFmtId="176" fontId="33" fillId="0" borderId="6" xfId="0" applyNumberFormat="1" applyFont="1" applyBorder="1" applyAlignment="1">
      <alignment horizontal="right" vertical="center"/>
    </xf>
    <xf numFmtId="176" fontId="33" fillId="0" borderId="10" xfId="0" applyNumberFormat="1" applyFont="1" applyBorder="1" applyAlignment="1">
      <alignment horizontal="right" vertical="center"/>
    </xf>
    <xf numFmtId="176" fontId="20" fillId="0" borderId="1" xfId="17" applyNumberFormat="1" applyFont="1" applyFill="1" applyBorder="1" applyAlignment="1">
      <alignment horizontal="right" vertical="center" wrapText="1"/>
    </xf>
    <xf numFmtId="176" fontId="20" fillId="0" borderId="6" xfId="17" applyNumberFormat="1" applyFont="1" applyFill="1" applyBorder="1" applyAlignment="1">
      <alignment horizontal="right" vertical="center" wrapText="1"/>
    </xf>
    <xf numFmtId="176" fontId="20" fillId="0" borderId="7" xfId="17" applyNumberFormat="1" applyFont="1" applyFill="1" applyBorder="1" applyAlignment="1">
      <alignment horizontal="right" vertical="center" wrapText="1"/>
    </xf>
    <xf numFmtId="0" fontId="17" fillId="0" borderId="3" xfId="0" applyFont="1" applyBorder="1" applyAlignment="1">
      <alignment horizontal="center" vertical="center"/>
    </xf>
    <xf numFmtId="176" fontId="20" fillId="0" borderId="2" xfId="17" applyNumberFormat="1" applyFont="1" applyFill="1" applyBorder="1" applyAlignment="1">
      <alignment horizontal="right" vertical="center" wrapText="1"/>
    </xf>
    <xf numFmtId="176" fontId="20" fillId="0" borderId="10" xfId="17" applyNumberFormat="1" applyFont="1" applyFill="1" applyBorder="1" applyAlignment="1">
      <alignment horizontal="right" vertical="center" wrapText="1"/>
    </xf>
    <xf numFmtId="176" fontId="20" fillId="0" borderId="9" xfId="17" applyNumberFormat="1" applyFont="1" applyFill="1" applyBorder="1" applyAlignment="1">
      <alignment horizontal="right" vertical="center" wrapText="1"/>
    </xf>
    <xf numFmtId="41" fontId="17" fillId="0" borderId="8" xfId="5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41" fontId="19" fillId="0" borderId="7" xfId="5" applyFont="1" applyBorder="1" applyAlignment="1">
      <alignment horizontal="right" vertical="center" indent="1"/>
    </xf>
    <xf numFmtId="0" fontId="19" fillId="3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76" fontId="11" fillId="0" borderId="2" xfId="0" applyNumberFormat="1" applyFont="1" applyBorder="1" applyAlignment="1">
      <alignment vertical="center"/>
    </xf>
    <xf numFmtId="0" fontId="11" fillId="0" borderId="4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176" fontId="11" fillId="0" borderId="10" xfId="0" applyNumberFormat="1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41" fontId="11" fillId="0" borderId="7" xfId="5" applyFont="1" applyBorder="1" applyAlignment="1">
      <alignment horizontal="right" vertical="center" indent="1"/>
    </xf>
    <xf numFmtId="176" fontId="11" fillId="0" borderId="7" xfId="0" applyNumberFormat="1" applyFont="1" applyBorder="1" applyAlignment="1">
      <alignment vertical="center"/>
    </xf>
    <xf numFmtId="176" fontId="11" fillId="0" borderId="9" xfId="0" applyNumberFormat="1" applyFont="1" applyBorder="1" applyAlignment="1">
      <alignment vertical="center"/>
    </xf>
    <xf numFmtId="0" fontId="4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0" fillId="2" borderId="28" xfId="17" applyFont="1" applyFill="1" applyBorder="1" applyAlignment="1">
      <alignment horizontal="center" vertical="center" wrapText="1"/>
    </xf>
    <xf numFmtId="0" fontId="36" fillId="0" borderId="23" xfId="0" applyFont="1" applyFill="1" applyBorder="1" applyAlignment="1">
      <alignment horizontal="right" vertical="center" wrapText="1"/>
    </xf>
    <xf numFmtId="177" fontId="36" fillId="0" borderId="23" xfId="0" applyNumberFormat="1" applyFont="1" applyBorder="1" applyAlignment="1">
      <alignment horizontal="right" vertical="center" wrapText="1"/>
    </xf>
    <xf numFmtId="177" fontId="36" fillId="0" borderId="41" xfId="0" applyNumberFormat="1" applyFont="1" applyBorder="1" applyAlignment="1">
      <alignment horizontal="right" vertical="center" wrapText="1"/>
    </xf>
    <xf numFmtId="0" fontId="10" fillId="2" borderId="17" xfId="17" applyFont="1" applyFill="1" applyBorder="1" applyAlignment="1">
      <alignment horizontal="center" vertical="center" wrapText="1"/>
    </xf>
    <xf numFmtId="0" fontId="10" fillId="2" borderId="19" xfId="17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41" fontId="11" fillId="0" borderId="23" xfId="5" applyFont="1" applyBorder="1" applyAlignment="1">
      <alignment horizontal="right" vertical="center" wrapText="1"/>
    </xf>
    <xf numFmtId="41" fontId="11" fillId="0" borderId="36" xfId="5" applyFont="1" applyBorder="1" applyAlignment="1">
      <alignment horizontal="right" vertical="center" wrapText="1"/>
    </xf>
    <xf numFmtId="41" fontId="11" fillId="0" borderId="50" xfId="5" applyFont="1" applyBorder="1" applyAlignment="1">
      <alignment horizontal="right" vertical="center" wrapText="1"/>
    </xf>
    <xf numFmtId="41" fontId="11" fillId="0" borderId="3" xfId="5" applyFont="1" applyBorder="1" applyAlignment="1">
      <alignment horizontal="right" vertical="center" wrapText="1"/>
    </xf>
    <xf numFmtId="41" fontId="11" fillId="0" borderId="4" xfId="5" applyFont="1" applyBorder="1" applyAlignment="1">
      <alignment horizontal="right" vertical="center" wrapText="1"/>
    </xf>
    <xf numFmtId="41" fontId="14" fillId="0" borderId="23" xfId="5" applyFont="1" applyBorder="1" applyAlignment="1">
      <alignment horizontal="right" vertical="center" wrapText="1"/>
    </xf>
    <xf numFmtId="176" fontId="11" fillId="0" borderId="24" xfId="1" applyNumberFormat="1" applyFont="1" applyBorder="1" applyAlignment="1">
      <alignment horizontal="right" vertical="center" wrapText="1"/>
    </xf>
    <xf numFmtId="176" fontId="11" fillId="0" borderId="53" xfId="1" applyNumberFormat="1" applyFont="1" applyBorder="1" applyAlignment="1">
      <alignment horizontal="right" vertical="center" wrapText="1"/>
    </xf>
    <xf numFmtId="176" fontId="11" fillId="0" borderId="54" xfId="1" applyNumberFormat="1" applyFont="1" applyBorder="1" applyAlignment="1">
      <alignment horizontal="right" vertical="center" wrapText="1"/>
    </xf>
    <xf numFmtId="0" fontId="21" fillId="2" borderId="23" xfId="0" applyFont="1" applyFill="1" applyBorder="1" applyAlignment="1">
      <alignment vertical="center" wrapText="1"/>
    </xf>
    <xf numFmtId="0" fontId="21" fillId="2" borderId="23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shrinkToFit="1"/>
    </xf>
    <xf numFmtId="0" fontId="21" fillId="2" borderId="1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24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30" fillId="0" borderId="25" xfId="0" applyFont="1" applyFill="1" applyBorder="1" applyAlignment="1">
      <alignment horizontal="left" vertical="center"/>
    </xf>
    <xf numFmtId="0" fontId="16" fillId="0" borderId="0" xfId="17" applyFont="1" applyBorder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23" fillId="2" borderId="1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Border="1" applyAlignment="1">
      <alignment horizontal="right" vertical="center"/>
    </xf>
    <xf numFmtId="0" fontId="23" fillId="2" borderId="27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0" fontId="23" fillId="2" borderId="28" xfId="0" applyFont="1" applyFill="1" applyBorder="1" applyAlignment="1">
      <alignment horizontal="center" vertical="center"/>
    </xf>
    <xf numFmtId="0" fontId="23" fillId="2" borderId="29" xfId="0" applyFont="1" applyFill="1" applyBorder="1" applyAlignment="1">
      <alignment horizontal="center" vertical="center"/>
    </xf>
    <xf numFmtId="41" fontId="17" fillId="0" borderId="21" xfId="5" applyFont="1" applyBorder="1" applyAlignment="1">
      <alignment horizontal="right" vertical="center" indent="2"/>
    </xf>
    <xf numFmtId="41" fontId="17" fillId="0" borderId="23" xfId="5" applyFont="1" applyBorder="1" applyAlignment="1">
      <alignment horizontal="right" vertical="center" indent="2"/>
    </xf>
    <xf numFmtId="176" fontId="17" fillId="0" borderId="1" xfId="0" applyNumberFormat="1" applyFont="1" applyBorder="1" applyAlignment="1">
      <alignment horizontal="right" vertical="center" indent="2"/>
    </xf>
    <xf numFmtId="176" fontId="29" fillId="0" borderId="7" xfId="0" applyNumberFormat="1" applyFont="1" applyBorder="1" applyAlignment="1">
      <alignment horizontal="right" vertical="center" indent="2"/>
    </xf>
    <xf numFmtId="176" fontId="29" fillId="0" borderId="9" xfId="0" applyNumberFormat="1" applyFont="1" applyBorder="1" applyAlignment="1">
      <alignment horizontal="right" vertical="center" indent="2"/>
    </xf>
    <xf numFmtId="41" fontId="17" fillId="0" borderId="35" xfId="5" applyFont="1" applyBorder="1" applyAlignment="1">
      <alignment horizontal="right" vertical="center" indent="2"/>
    </xf>
    <xf numFmtId="41" fontId="17" fillId="0" borderId="36" xfId="5" applyFont="1" applyBorder="1" applyAlignment="1">
      <alignment horizontal="right" vertical="center" indent="2"/>
    </xf>
    <xf numFmtId="176" fontId="17" fillId="0" borderId="6" xfId="0" applyNumberFormat="1" applyFont="1" applyBorder="1" applyAlignment="1">
      <alignment horizontal="right" vertical="center" indent="2"/>
    </xf>
    <xf numFmtId="176" fontId="17" fillId="0" borderId="10" xfId="0" applyNumberFormat="1" applyFont="1" applyBorder="1" applyAlignment="1">
      <alignment horizontal="right" vertical="center" indent="2"/>
    </xf>
    <xf numFmtId="41" fontId="29" fillId="0" borderId="7" xfId="5" applyFont="1" applyBorder="1" applyAlignment="1">
      <alignment horizontal="right" vertical="center" indent="2"/>
    </xf>
    <xf numFmtId="176" fontId="17" fillId="0" borderId="2" xfId="0" applyNumberFormat="1" applyFont="1" applyBorder="1" applyAlignment="1">
      <alignment horizontal="right" vertical="center" indent="2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7" fillId="0" borderId="25" xfId="0" applyFont="1" applyBorder="1" applyAlignment="1">
      <alignment horizontal="left" vertical="center"/>
    </xf>
    <xf numFmtId="0" fontId="23" fillId="2" borderId="21" xfId="0" applyFont="1" applyFill="1" applyBorder="1" applyAlignment="1">
      <alignment horizontal="center" vertical="center"/>
    </xf>
    <xf numFmtId="0" fontId="23" fillId="2" borderId="23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8" fillId="2" borderId="27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8" fillId="2" borderId="28" xfId="0" applyFont="1" applyFill="1" applyBorder="1" applyAlignment="1">
      <alignment horizontal="center" vertical="center"/>
    </xf>
    <xf numFmtId="0" fontId="18" fillId="2" borderId="29" xfId="0" applyFont="1" applyFill="1" applyBorder="1" applyAlignment="1">
      <alignment horizontal="center" vertical="center"/>
    </xf>
    <xf numFmtId="0" fontId="34" fillId="2" borderId="27" xfId="0" applyFont="1" applyFill="1" applyBorder="1" applyAlignment="1">
      <alignment horizontal="center" vertical="center"/>
    </xf>
    <xf numFmtId="0" fontId="34" fillId="2" borderId="3" xfId="0" applyFont="1" applyFill="1" applyBorder="1" applyAlignment="1">
      <alignment horizontal="center" vertical="center"/>
    </xf>
    <xf numFmtId="0" fontId="34" fillId="2" borderId="28" xfId="0" applyFont="1" applyFill="1" applyBorder="1" applyAlignment="1">
      <alignment horizontal="center" vertical="center"/>
    </xf>
    <xf numFmtId="0" fontId="34" fillId="2" borderId="29" xfId="0" applyFont="1" applyFill="1" applyBorder="1" applyAlignment="1">
      <alignment horizontal="center" vertical="center"/>
    </xf>
    <xf numFmtId="0" fontId="34" fillId="2" borderId="1" xfId="0" applyFont="1" applyFill="1" applyBorder="1" applyAlignment="1">
      <alignment horizontal="center" vertical="center"/>
    </xf>
    <xf numFmtId="0" fontId="34" fillId="2" borderId="2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30" fillId="0" borderId="25" xfId="0" applyFont="1" applyBorder="1" applyAlignment="1">
      <alignment horizontal="left" vertical="center"/>
    </xf>
    <xf numFmtId="0" fontId="16" fillId="0" borderId="0" xfId="0" applyFont="1" applyAlignment="1">
      <alignment horizontal="justify" vertical="center"/>
    </xf>
    <xf numFmtId="0" fontId="26" fillId="0" borderId="0" xfId="0" applyFont="1" applyAlignment="1">
      <alignment vertical="center"/>
    </xf>
    <xf numFmtId="0" fontId="39" fillId="0" borderId="0" xfId="0" applyFont="1" applyAlignment="1">
      <alignment horizontal="justify" vertical="center"/>
    </xf>
    <xf numFmtId="0" fontId="39" fillId="0" borderId="0" xfId="0" applyFont="1" applyAlignment="1">
      <alignment vertic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justify" vertical="center"/>
    </xf>
    <xf numFmtId="0" fontId="17" fillId="0" borderId="0" xfId="0" applyFont="1" applyBorder="1" applyAlignment="1">
      <alignment vertical="center"/>
    </xf>
    <xf numFmtId="0" fontId="19" fillId="0" borderId="3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20" fillId="0" borderId="0" xfId="17" applyFont="1" applyBorder="1" applyAlignment="1">
      <alignment horizontal="left" vertical="center"/>
    </xf>
    <xf numFmtId="0" fontId="15" fillId="0" borderId="0" xfId="17" applyFont="1" applyBorder="1" applyAlignment="1">
      <alignment horizontal="left" vertical="center"/>
    </xf>
    <xf numFmtId="0" fontId="27" fillId="2" borderId="27" xfId="0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horizontal="center" vertical="center"/>
    </xf>
    <xf numFmtId="0" fontId="27" fillId="2" borderId="28" xfId="0" applyFont="1" applyFill="1" applyBorder="1" applyAlignment="1">
      <alignment horizontal="center" vertical="center"/>
    </xf>
    <xf numFmtId="0" fontId="27" fillId="2" borderId="29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/>
    </xf>
    <xf numFmtId="41" fontId="20" fillId="0" borderId="21" xfId="5" applyFont="1" applyBorder="1" applyAlignment="1">
      <alignment horizontal="right" vertical="center" indent="2"/>
    </xf>
    <xf numFmtId="41" fontId="20" fillId="0" borderId="23" xfId="5" applyFont="1" applyBorder="1" applyAlignment="1">
      <alignment horizontal="right" vertical="center" indent="2"/>
    </xf>
    <xf numFmtId="176" fontId="20" fillId="0" borderId="1" xfId="0" applyNumberFormat="1" applyFont="1" applyBorder="1" applyAlignment="1">
      <alignment vertical="center"/>
    </xf>
    <xf numFmtId="176" fontId="21" fillId="0" borderId="7" xfId="0" applyNumberFormat="1" applyFont="1" applyBorder="1" applyAlignment="1">
      <alignment vertical="center"/>
    </xf>
    <xf numFmtId="176" fontId="21" fillId="0" borderId="9" xfId="0" applyNumberFormat="1" applyFont="1" applyBorder="1" applyAlignment="1">
      <alignment vertical="center"/>
    </xf>
    <xf numFmtId="41" fontId="20" fillId="0" borderId="35" xfId="5" applyFont="1" applyBorder="1" applyAlignment="1">
      <alignment horizontal="right" vertical="center" indent="2"/>
    </xf>
    <xf numFmtId="41" fontId="20" fillId="0" borderId="36" xfId="5" applyFont="1" applyBorder="1" applyAlignment="1">
      <alignment horizontal="right" vertical="center" indent="2"/>
    </xf>
    <xf numFmtId="176" fontId="20" fillId="0" borderId="6" xfId="0" applyNumberFormat="1" applyFont="1" applyBorder="1" applyAlignment="1">
      <alignment vertical="center"/>
    </xf>
    <xf numFmtId="176" fontId="20" fillId="0" borderId="10" xfId="0" applyNumberFormat="1" applyFont="1" applyBorder="1" applyAlignment="1">
      <alignment vertical="center"/>
    </xf>
    <xf numFmtId="41" fontId="21" fillId="0" borderId="7" xfId="5" applyFont="1" applyBorder="1" applyAlignment="1">
      <alignment horizontal="right" vertical="center" indent="2"/>
    </xf>
    <xf numFmtId="176" fontId="20" fillId="0" borderId="2" xfId="0" applyNumberFormat="1" applyFont="1" applyBorder="1" applyAlignment="1">
      <alignment vertical="center"/>
    </xf>
    <xf numFmtId="0" fontId="24" fillId="0" borderId="11" xfId="17" applyFont="1" applyBorder="1" applyAlignment="1">
      <alignment horizontal="center" vertical="center"/>
    </xf>
    <xf numFmtId="0" fontId="24" fillId="0" borderId="12" xfId="17" applyFont="1" applyBorder="1" applyAlignment="1">
      <alignment horizontal="center" vertical="center"/>
    </xf>
    <xf numFmtId="0" fontId="24" fillId="0" borderId="13" xfId="17" applyFont="1" applyBorder="1" applyAlignment="1">
      <alignment horizontal="center" vertical="center"/>
    </xf>
    <xf numFmtId="0" fontId="17" fillId="0" borderId="25" xfId="17" applyFont="1" applyBorder="1" applyAlignment="1">
      <alignment horizontal="left" vertical="center"/>
    </xf>
    <xf numFmtId="0" fontId="15" fillId="0" borderId="0" xfId="17" applyFont="1" applyAlignment="1">
      <alignment horizontal="left" vertical="center"/>
    </xf>
    <xf numFmtId="0" fontId="18" fillId="2" borderId="21" xfId="0" applyFont="1" applyFill="1" applyBorder="1" applyAlignment="1">
      <alignment horizontal="center" vertical="center"/>
    </xf>
    <xf numFmtId="0" fontId="18" fillId="2" borderId="23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31" fillId="0" borderId="25" xfId="17" applyFont="1" applyBorder="1" applyAlignment="1">
      <alignment horizontal="left" vertical="center"/>
    </xf>
    <xf numFmtId="0" fontId="19" fillId="0" borderId="25" xfId="17" applyFont="1" applyBorder="1" applyAlignment="1">
      <alignment horizontal="left" vertical="center"/>
    </xf>
    <xf numFmtId="0" fontId="30" fillId="0" borderId="25" xfId="17" applyFont="1" applyBorder="1" applyAlignment="1">
      <alignment horizontal="left" vertical="center" wrapText="1"/>
    </xf>
    <xf numFmtId="0" fontId="18" fillId="2" borderId="27" xfId="17" applyFont="1" applyFill="1" applyBorder="1" applyAlignment="1">
      <alignment horizontal="center" vertical="center" wrapText="1"/>
    </xf>
    <xf numFmtId="0" fontId="18" fillId="2" borderId="3" xfId="17" applyFont="1" applyFill="1" applyBorder="1" applyAlignment="1">
      <alignment horizontal="center" vertical="center" wrapText="1"/>
    </xf>
    <xf numFmtId="0" fontId="18" fillId="2" borderId="28" xfId="17" applyFont="1" applyFill="1" applyBorder="1" applyAlignment="1">
      <alignment horizontal="center" vertical="center" wrapText="1"/>
    </xf>
    <xf numFmtId="0" fontId="18" fillId="2" borderId="29" xfId="17" applyFont="1" applyFill="1" applyBorder="1" applyAlignment="1">
      <alignment horizontal="center" vertical="center" wrapText="1"/>
    </xf>
    <xf numFmtId="0" fontId="13" fillId="0" borderId="0" xfId="17" applyFont="1" applyAlignment="1">
      <alignment horizontal="left" vertical="center"/>
    </xf>
    <xf numFmtId="0" fontId="21" fillId="2" borderId="14" xfId="17" applyFont="1" applyFill="1" applyBorder="1" applyAlignment="1">
      <alignment horizontal="center" vertical="center" wrapText="1"/>
    </xf>
    <xf numFmtId="0" fontId="21" fillId="2" borderId="15" xfId="17" applyFont="1" applyFill="1" applyBorder="1" applyAlignment="1">
      <alignment horizontal="center" vertical="center" wrapText="1"/>
    </xf>
    <xf numFmtId="0" fontId="21" fillId="2" borderId="16" xfId="17" applyFont="1" applyFill="1" applyBorder="1" applyAlignment="1">
      <alignment horizontal="center" vertical="center" wrapText="1"/>
    </xf>
    <xf numFmtId="0" fontId="21" fillId="2" borderId="27" xfId="17" applyFont="1" applyFill="1" applyBorder="1" applyAlignment="1">
      <alignment horizontal="center" vertical="center" wrapText="1"/>
    </xf>
    <xf numFmtId="0" fontId="21" fillId="2" borderId="3" xfId="17" applyFont="1" applyFill="1" applyBorder="1" applyAlignment="1">
      <alignment horizontal="center" vertical="center" wrapText="1"/>
    </xf>
    <xf numFmtId="0" fontId="21" fillId="2" borderId="28" xfId="17" applyFont="1" applyFill="1" applyBorder="1" applyAlignment="1">
      <alignment horizontal="center" vertical="center" wrapText="1"/>
    </xf>
    <xf numFmtId="0" fontId="21" fillId="2" borderId="29" xfId="17" applyFont="1" applyFill="1" applyBorder="1" applyAlignment="1">
      <alignment horizontal="center" vertical="center" wrapText="1"/>
    </xf>
    <xf numFmtId="0" fontId="39" fillId="0" borderId="0" xfId="0" applyFont="1" applyBorder="1" applyAlignment="1">
      <alignment horizontal="left" vertical="center" wrapText="1"/>
    </xf>
    <xf numFmtId="0" fontId="18" fillId="2" borderId="44" xfId="0" applyFont="1" applyFill="1" applyBorder="1" applyAlignment="1">
      <alignment horizontal="center" vertical="center"/>
    </xf>
    <xf numFmtId="0" fontId="18" fillId="2" borderId="26" xfId="0" applyFont="1" applyFill="1" applyBorder="1" applyAlignment="1">
      <alignment horizontal="center" vertical="center"/>
    </xf>
    <xf numFmtId="0" fontId="10" fillId="2" borderId="28" xfId="17" applyFont="1" applyFill="1" applyBorder="1" applyAlignment="1">
      <alignment horizontal="center" vertical="center" wrapText="1"/>
    </xf>
    <xf numFmtId="0" fontId="10" fillId="2" borderId="29" xfId="17" applyFont="1" applyFill="1" applyBorder="1" applyAlignment="1">
      <alignment horizontal="center" vertical="center" wrapText="1"/>
    </xf>
    <xf numFmtId="0" fontId="37" fillId="2" borderId="21" xfId="17" applyFont="1" applyFill="1" applyBorder="1" applyAlignment="1">
      <alignment horizontal="center" vertical="center" wrapText="1"/>
    </xf>
    <xf numFmtId="0" fontId="37" fillId="2" borderId="23" xfId="17" applyFont="1" applyFill="1" applyBorder="1" applyAlignment="1">
      <alignment horizontal="center" vertical="center" wrapText="1"/>
    </xf>
    <xf numFmtId="0" fontId="37" fillId="2" borderId="2" xfId="17" applyFont="1" applyFill="1" applyBorder="1" applyAlignment="1">
      <alignment horizontal="center" vertical="center" wrapText="1"/>
    </xf>
    <xf numFmtId="0" fontId="16" fillId="0" borderId="11" xfId="17" applyFont="1" applyBorder="1" applyAlignment="1">
      <alignment horizontal="center" vertical="center"/>
    </xf>
    <xf numFmtId="0" fontId="16" fillId="0" borderId="12" xfId="17" applyFont="1" applyBorder="1" applyAlignment="1">
      <alignment horizontal="center" vertical="center"/>
    </xf>
    <xf numFmtId="0" fontId="16" fillId="0" borderId="13" xfId="17" applyFont="1" applyBorder="1" applyAlignment="1">
      <alignment horizontal="center" vertical="center"/>
    </xf>
    <xf numFmtId="0" fontId="21" fillId="0" borderId="0" xfId="17" applyFont="1" applyAlignment="1">
      <alignment horizontal="left" vertical="center"/>
    </xf>
    <xf numFmtId="0" fontId="37" fillId="2" borderId="27" xfId="17" applyFont="1" applyFill="1" applyBorder="1" applyAlignment="1">
      <alignment horizontal="center" vertical="center" wrapText="1"/>
    </xf>
    <xf numFmtId="0" fontId="37" fillId="2" borderId="3" xfId="17" applyFont="1" applyFill="1" applyBorder="1" applyAlignment="1">
      <alignment horizontal="center" vertical="center" wrapText="1"/>
    </xf>
    <xf numFmtId="0" fontId="37" fillId="2" borderId="28" xfId="17" applyFont="1" applyFill="1" applyBorder="1" applyAlignment="1">
      <alignment horizontal="center" vertical="center" wrapText="1"/>
    </xf>
    <xf numFmtId="0" fontId="37" fillId="2" borderId="29" xfId="17" applyFont="1" applyFill="1" applyBorder="1" applyAlignment="1">
      <alignment horizontal="center" vertical="center" wrapText="1"/>
    </xf>
    <xf numFmtId="0" fontId="37" fillId="2" borderId="1" xfId="17" applyFont="1" applyFill="1" applyBorder="1" applyAlignment="1">
      <alignment horizontal="center" vertical="center" wrapText="1"/>
    </xf>
    <xf numFmtId="0" fontId="10" fillId="2" borderId="27" xfId="17" applyFont="1" applyFill="1" applyBorder="1" applyAlignment="1">
      <alignment horizontal="center" vertical="center" wrapText="1"/>
    </xf>
    <xf numFmtId="0" fontId="10" fillId="2" borderId="3" xfId="17" applyFont="1" applyFill="1" applyBorder="1" applyAlignment="1">
      <alignment horizontal="center" vertical="center" wrapText="1"/>
    </xf>
    <xf numFmtId="0" fontId="10" fillId="2" borderId="17" xfId="17" applyFont="1" applyFill="1" applyBorder="1" applyAlignment="1">
      <alignment horizontal="center" vertical="center" wrapText="1"/>
    </xf>
    <xf numFmtId="0" fontId="10" fillId="2" borderId="18" xfId="17" applyFont="1" applyFill="1" applyBorder="1" applyAlignment="1">
      <alignment horizontal="center" vertical="center" wrapText="1"/>
    </xf>
    <xf numFmtId="0" fontId="10" fillId="2" borderId="19" xfId="17" applyFont="1" applyFill="1" applyBorder="1" applyAlignment="1">
      <alignment horizontal="center" vertical="center" wrapText="1"/>
    </xf>
    <xf numFmtId="0" fontId="10" fillId="2" borderId="20" xfId="17" applyFont="1" applyFill="1" applyBorder="1" applyAlignment="1">
      <alignment horizontal="center" vertical="center" wrapText="1"/>
    </xf>
    <xf numFmtId="0" fontId="10" fillId="2" borderId="21" xfId="17" applyFont="1" applyFill="1" applyBorder="1" applyAlignment="1">
      <alignment horizontal="center" vertical="center" wrapText="1"/>
    </xf>
    <xf numFmtId="0" fontId="10" fillId="2" borderId="22" xfId="17" applyFont="1" applyFill="1" applyBorder="1" applyAlignment="1">
      <alignment horizontal="center" vertical="center" wrapText="1"/>
    </xf>
    <xf numFmtId="0" fontId="10" fillId="2" borderId="23" xfId="17" applyFont="1" applyFill="1" applyBorder="1" applyAlignment="1">
      <alignment horizontal="center" vertical="center" wrapText="1"/>
    </xf>
    <xf numFmtId="0" fontId="10" fillId="2" borderId="24" xfId="17" applyFont="1" applyFill="1" applyBorder="1" applyAlignment="1">
      <alignment horizontal="center" vertical="center" wrapText="1"/>
    </xf>
    <xf numFmtId="0" fontId="11" fillId="0" borderId="3" xfId="17" applyFont="1" applyBorder="1" applyAlignment="1">
      <alignment horizontal="center" vertical="center" wrapText="1"/>
    </xf>
    <xf numFmtId="0" fontId="11" fillId="0" borderId="31" xfId="17" applyFont="1" applyBorder="1" applyAlignment="1">
      <alignment horizontal="center" vertical="center" wrapText="1"/>
    </xf>
    <xf numFmtId="0" fontId="11" fillId="0" borderId="1" xfId="17" applyFont="1" applyBorder="1" applyAlignment="1">
      <alignment horizontal="center" vertical="center" wrapText="1"/>
    </xf>
    <xf numFmtId="0" fontId="11" fillId="0" borderId="2" xfId="17" applyFont="1" applyBorder="1" applyAlignment="1">
      <alignment horizontal="center" vertical="center" wrapText="1"/>
    </xf>
    <xf numFmtId="9" fontId="31" fillId="0" borderId="40" xfId="1" applyFont="1" applyBorder="1" applyAlignment="1">
      <alignment horizontal="center" vertical="center" wrapText="1"/>
    </xf>
    <xf numFmtId="9" fontId="31" fillId="0" borderId="41" xfId="1" applyFont="1" applyBorder="1" applyAlignment="1">
      <alignment horizontal="center" vertical="center" wrapText="1"/>
    </xf>
    <xf numFmtId="41" fontId="31" fillId="0" borderId="40" xfId="5" applyFont="1" applyBorder="1" applyAlignment="1">
      <alignment horizontal="center" vertical="center" wrapText="1"/>
    </xf>
    <xf numFmtId="41" fontId="31" fillId="0" borderId="41" xfId="5" applyFont="1" applyBorder="1" applyAlignment="1">
      <alignment horizontal="center" vertical="center" wrapText="1"/>
    </xf>
    <xf numFmtId="9" fontId="31" fillId="0" borderId="40" xfId="5" applyNumberFormat="1" applyFont="1" applyBorder="1" applyAlignment="1">
      <alignment horizontal="center" vertical="center" wrapText="1"/>
    </xf>
    <xf numFmtId="9" fontId="31" fillId="0" borderId="41" xfId="5" applyNumberFormat="1" applyFont="1" applyBorder="1" applyAlignment="1">
      <alignment horizontal="center" vertical="center" wrapText="1"/>
    </xf>
    <xf numFmtId="41" fontId="31" fillId="0" borderId="39" xfId="5" applyFont="1" applyBorder="1" applyAlignment="1">
      <alignment horizontal="center" vertical="center" wrapText="1"/>
    </xf>
    <xf numFmtId="0" fontId="11" fillId="0" borderId="43" xfId="17" applyFont="1" applyFill="1" applyBorder="1" applyAlignment="1">
      <alignment horizontal="center" vertical="center" wrapText="1"/>
    </xf>
    <xf numFmtId="0" fontId="11" fillId="0" borderId="15" xfId="17" applyFont="1" applyFill="1" applyBorder="1" applyAlignment="1">
      <alignment horizontal="center" vertical="center" wrapText="1"/>
    </xf>
    <xf numFmtId="0" fontId="11" fillId="0" borderId="16" xfId="17" applyFont="1" applyFill="1" applyBorder="1" applyAlignment="1">
      <alignment horizontal="center" vertical="center" wrapText="1"/>
    </xf>
    <xf numFmtId="0" fontId="11" fillId="0" borderId="21" xfId="17" applyFont="1" applyFill="1" applyBorder="1" applyAlignment="1">
      <alignment horizontal="right" vertical="center" wrapText="1"/>
    </xf>
    <xf numFmtId="0" fontId="11" fillId="0" borderId="23" xfId="17" applyFont="1" applyFill="1" applyBorder="1" applyAlignment="1">
      <alignment horizontal="right" vertical="center" wrapText="1"/>
    </xf>
    <xf numFmtId="0" fontId="36" fillId="0" borderId="21" xfId="0" applyFont="1" applyFill="1" applyBorder="1" applyAlignment="1">
      <alignment horizontal="right" vertical="center" wrapText="1"/>
    </xf>
    <xf numFmtId="0" fontId="36" fillId="0" borderId="23" xfId="0" applyFont="1" applyFill="1" applyBorder="1" applyAlignment="1">
      <alignment horizontal="right" vertical="center" wrapText="1"/>
    </xf>
    <xf numFmtId="0" fontId="36" fillId="0" borderId="22" xfId="0" applyFont="1" applyFill="1" applyBorder="1" applyAlignment="1">
      <alignment horizontal="right" vertical="center" wrapText="1"/>
    </xf>
    <xf numFmtId="177" fontId="36" fillId="0" borderId="21" xfId="0" applyNumberFormat="1" applyFont="1" applyFill="1" applyBorder="1" applyAlignment="1">
      <alignment horizontal="right" vertical="center" wrapText="1"/>
    </xf>
    <xf numFmtId="177" fontId="36" fillId="0" borderId="24" xfId="0" applyNumberFormat="1" applyFont="1" applyFill="1" applyBorder="1" applyAlignment="1">
      <alignment horizontal="right" vertical="center" wrapText="1"/>
    </xf>
    <xf numFmtId="177" fontId="36" fillId="0" borderId="21" xfId="0" applyNumberFormat="1" applyFont="1" applyBorder="1" applyAlignment="1">
      <alignment horizontal="right" vertical="center" wrapText="1"/>
    </xf>
    <xf numFmtId="177" fontId="36" fillId="0" borderId="23" xfId="0" applyNumberFormat="1" applyFont="1" applyBorder="1" applyAlignment="1">
      <alignment horizontal="right" vertical="center" wrapText="1"/>
    </xf>
    <xf numFmtId="0" fontId="36" fillId="0" borderId="24" xfId="0" applyFont="1" applyFill="1" applyBorder="1" applyAlignment="1">
      <alignment horizontal="right" vertical="center" wrapText="1"/>
    </xf>
    <xf numFmtId="177" fontId="36" fillId="0" borderId="24" xfId="0" applyNumberFormat="1" applyFont="1" applyBorder="1" applyAlignment="1">
      <alignment horizontal="right" vertical="center" wrapText="1"/>
    </xf>
    <xf numFmtId="177" fontId="36" fillId="0" borderId="23" xfId="0" applyNumberFormat="1" applyFont="1" applyFill="1" applyBorder="1" applyAlignment="1">
      <alignment horizontal="right" vertical="center" wrapText="1"/>
    </xf>
    <xf numFmtId="177" fontId="36" fillId="0" borderId="40" xfId="0" applyNumberFormat="1" applyFont="1" applyBorder="1" applyAlignment="1">
      <alignment horizontal="right" vertical="center" wrapText="1"/>
    </xf>
    <xf numFmtId="177" fontId="36" fillId="0" borderId="41" xfId="0" applyNumberFormat="1" applyFont="1" applyBorder="1" applyAlignment="1">
      <alignment horizontal="right" vertical="center" wrapText="1"/>
    </xf>
    <xf numFmtId="177" fontId="36" fillId="0" borderId="39" xfId="0" applyNumberFormat="1" applyFont="1" applyBorder="1" applyAlignment="1">
      <alignment horizontal="right" vertical="center" wrapText="1"/>
    </xf>
    <xf numFmtId="0" fontId="11" fillId="0" borderId="4" xfId="17" applyFont="1" applyFill="1" applyBorder="1" applyAlignment="1">
      <alignment horizontal="center" vertical="center" wrapText="1"/>
    </xf>
    <xf numFmtId="176" fontId="14" fillId="0" borderId="21" xfId="1" applyNumberFormat="1" applyFont="1" applyBorder="1" applyAlignment="1">
      <alignment horizontal="right" vertical="center" wrapText="1"/>
    </xf>
    <xf numFmtId="176" fontId="14" fillId="0" borderId="24" xfId="1" applyNumberFormat="1" applyFont="1" applyBorder="1" applyAlignment="1">
      <alignment horizontal="right" vertical="center" wrapText="1"/>
    </xf>
    <xf numFmtId="41" fontId="14" fillId="0" borderId="21" xfId="5" applyFont="1" applyBorder="1" applyAlignment="1">
      <alignment horizontal="center" vertical="center" wrapText="1"/>
    </xf>
    <xf numFmtId="41" fontId="14" fillId="0" borderId="23" xfId="5" applyFont="1" applyBorder="1" applyAlignment="1">
      <alignment horizontal="center" vertical="center" wrapText="1"/>
    </xf>
    <xf numFmtId="176" fontId="11" fillId="0" borderId="21" xfId="1" applyNumberFormat="1" applyFont="1" applyBorder="1" applyAlignment="1">
      <alignment horizontal="right" vertical="center" wrapText="1"/>
    </xf>
    <xf numFmtId="176" fontId="11" fillId="0" borderId="24" xfId="1" applyNumberFormat="1" applyFont="1" applyBorder="1" applyAlignment="1">
      <alignment horizontal="right" vertical="center" wrapText="1"/>
    </xf>
    <xf numFmtId="0" fontId="21" fillId="2" borderId="21" xfId="0" applyFont="1" applyFill="1" applyBorder="1" applyAlignment="1">
      <alignment horizontal="center" vertical="center" wrapText="1"/>
    </xf>
    <xf numFmtId="0" fontId="21" fillId="2" borderId="22" xfId="0" applyFont="1" applyFill="1" applyBorder="1" applyAlignment="1">
      <alignment horizontal="center" vertical="center" wrapText="1"/>
    </xf>
    <xf numFmtId="0" fontId="21" fillId="2" borderId="24" xfId="0" applyFont="1" applyFill="1" applyBorder="1" applyAlignment="1">
      <alignment horizontal="center" vertical="center" wrapText="1"/>
    </xf>
    <xf numFmtId="0" fontId="21" fillId="2" borderId="23" xfId="0" applyFont="1" applyFill="1" applyBorder="1" applyAlignment="1">
      <alignment horizontal="center" vertical="center" wrapText="1"/>
    </xf>
    <xf numFmtId="41" fontId="11" fillId="0" borderId="21" xfId="5" applyFont="1" applyBorder="1" applyAlignment="1">
      <alignment horizontal="left" vertical="center" wrapText="1" indent="1"/>
    </xf>
    <xf numFmtId="41" fontId="11" fillId="0" borderId="23" xfId="5" applyFont="1" applyBorder="1" applyAlignment="1">
      <alignment horizontal="left" vertical="center" wrapText="1" indent="1"/>
    </xf>
    <xf numFmtId="41" fontId="11" fillId="0" borderId="21" xfId="5" applyFont="1" applyBorder="1" applyAlignment="1">
      <alignment horizontal="center" vertical="center" wrapText="1"/>
    </xf>
    <xf numFmtId="41" fontId="11" fillId="0" borderId="23" xfId="5" applyFont="1" applyBorder="1" applyAlignment="1">
      <alignment horizontal="center" vertical="center" wrapText="1"/>
    </xf>
    <xf numFmtId="0" fontId="21" fillId="2" borderId="48" xfId="0" applyFont="1" applyFill="1" applyBorder="1" applyAlignment="1">
      <alignment horizontal="center" vertical="center" wrapText="1"/>
    </xf>
    <xf numFmtId="0" fontId="21" fillId="2" borderId="45" xfId="0" applyFont="1" applyFill="1" applyBorder="1" applyAlignment="1">
      <alignment horizontal="center" vertical="center" wrapText="1"/>
    </xf>
    <xf numFmtId="0" fontId="21" fillId="2" borderId="25" xfId="0" applyFont="1" applyFill="1" applyBorder="1" applyAlignment="1">
      <alignment horizontal="center" vertical="center" wrapText="1"/>
    </xf>
    <xf numFmtId="0" fontId="21" fillId="2" borderId="52" xfId="0" applyFont="1" applyFill="1" applyBorder="1" applyAlignment="1">
      <alignment horizontal="center" vertical="center" wrapText="1"/>
    </xf>
    <xf numFmtId="0" fontId="21" fillId="2" borderId="51" xfId="0" applyFont="1" applyFill="1" applyBorder="1" applyAlignment="1">
      <alignment horizontal="center" vertical="center" wrapText="1"/>
    </xf>
    <xf numFmtId="0" fontId="21" fillId="2" borderId="18" xfId="0" applyFont="1" applyFill="1" applyBorder="1" applyAlignment="1">
      <alignment horizontal="center" vertical="center" wrapText="1"/>
    </xf>
    <xf numFmtId="0" fontId="21" fillId="2" borderId="20" xfId="0" applyFont="1" applyFill="1" applyBorder="1" applyAlignment="1">
      <alignment horizontal="center" vertical="center" wrapText="1"/>
    </xf>
    <xf numFmtId="0" fontId="21" fillId="2" borderId="46" xfId="0" applyFont="1" applyFill="1" applyBorder="1" applyAlignment="1">
      <alignment horizontal="center" vertical="center" wrapText="1"/>
    </xf>
    <xf numFmtId="0" fontId="21" fillId="2" borderId="47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/>
    </xf>
    <xf numFmtId="0" fontId="21" fillId="2" borderId="14" xfId="0" applyFont="1" applyFill="1" applyBorder="1" applyAlignment="1">
      <alignment horizontal="center" vertical="center" wrapText="1"/>
    </xf>
    <xf numFmtId="0" fontId="21" fillId="2" borderId="15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 wrapText="1"/>
    </xf>
    <xf numFmtId="41" fontId="8" fillId="0" borderId="0" xfId="5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41" fontId="8" fillId="0" borderId="1" xfId="5" applyFont="1" applyBorder="1" applyAlignment="1">
      <alignment vertical="center"/>
    </xf>
    <xf numFmtId="41" fontId="8" fillId="0" borderId="2" xfId="5" applyFont="1" applyBorder="1" applyAlignment="1">
      <alignment vertical="center"/>
    </xf>
    <xf numFmtId="41" fontId="11" fillId="0" borderId="55" xfId="5" applyFont="1" applyBorder="1" applyAlignment="1">
      <alignment horizontal="left" vertical="center" wrapText="1" indent="1"/>
    </xf>
    <xf numFmtId="41" fontId="11" fillId="0" borderId="50" xfId="5" applyFont="1" applyBorder="1" applyAlignment="1">
      <alignment horizontal="left" vertical="center" wrapText="1" indent="1"/>
    </xf>
    <xf numFmtId="41" fontId="11" fillId="0" borderId="55" xfId="5" applyFont="1" applyBorder="1" applyAlignment="1">
      <alignment horizontal="center" vertical="center" wrapText="1"/>
    </xf>
    <xf numFmtId="41" fontId="11" fillId="0" borderId="50" xfId="5" applyFont="1" applyBorder="1" applyAlignment="1">
      <alignment horizontal="center" vertical="center" wrapText="1"/>
    </xf>
    <xf numFmtId="176" fontId="11" fillId="0" borderId="55" xfId="1" applyNumberFormat="1" applyFont="1" applyBorder="1" applyAlignment="1">
      <alignment horizontal="right" vertical="center" wrapText="1"/>
    </xf>
    <xf numFmtId="176" fontId="11" fillId="0" borderId="54" xfId="1" applyNumberFormat="1" applyFont="1" applyBorder="1" applyAlignment="1">
      <alignment horizontal="right" vertical="center" wrapText="1"/>
    </xf>
    <xf numFmtId="176" fontId="14" fillId="0" borderId="55" xfId="1" applyNumberFormat="1" applyFont="1" applyBorder="1" applyAlignment="1">
      <alignment horizontal="right" vertical="center" wrapText="1"/>
    </xf>
    <xf numFmtId="176" fontId="14" fillId="0" borderId="54" xfId="1" applyNumberFormat="1" applyFont="1" applyBorder="1" applyAlignment="1">
      <alignment horizontal="right" vertical="center" wrapText="1"/>
    </xf>
    <xf numFmtId="0" fontId="11" fillId="0" borderId="56" xfId="0" applyFont="1" applyBorder="1" applyAlignment="1">
      <alignment horizontal="center" vertical="center" wrapText="1"/>
    </xf>
    <xf numFmtId="41" fontId="11" fillId="0" borderId="8" xfId="5" applyFont="1" applyBorder="1" applyAlignment="1">
      <alignment horizontal="right" vertical="center" wrapText="1"/>
    </xf>
    <xf numFmtId="41" fontId="11" fillId="0" borderId="35" xfId="5" applyFont="1" applyBorder="1" applyAlignment="1">
      <alignment horizontal="left" vertical="center" wrapText="1" indent="1"/>
    </xf>
    <xf numFmtId="41" fontId="11" fillId="0" borderId="36" xfId="5" applyFont="1" applyBorder="1" applyAlignment="1">
      <alignment horizontal="left" vertical="center" wrapText="1" indent="1"/>
    </xf>
    <xf numFmtId="41" fontId="11" fillId="0" borderId="35" xfId="5" applyFont="1" applyBorder="1" applyAlignment="1">
      <alignment horizontal="center" vertical="center" wrapText="1"/>
    </xf>
    <xf numFmtId="41" fontId="11" fillId="0" borderId="36" xfId="5" applyFont="1" applyBorder="1" applyAlignment="1">
      <alignment horizontal="center" vertical="center" wrapText="1"/>
    </xf>
    <xf numFmtId="176" fontId="11" fillId="0" borderId="35" xfId="1" applyNumberFormat="1" applyFont="1" applyBorder="1" applyAlignment="1">
      <alignment horizontal="right" vertical="center" wrapText="1"/>
    </xf>
    <xf numFmtId="176" fontId="11" fillId="0" borderId="53" xfId="1" applyNumberFormat="1" applyFont="1" applyBorder="1" applyAlignment="1">
      <alignment horizontal="right" vertical="center" wrapText="1"/>
    </xf>
    <xf numFmtId="41" fontId="14" fillId="0" borderId="36" xfId="5" applyFont="1" applyBorder="1" applyAlignment="1">
      <alignment horizontal="right" vertical="center" wrapText="1"/>
    </xf>
    <xf numFmtId="41" fontId="14" fillId="0" borderId="35" xfId="5" applyFont="1" applyBorder="1" applyAlignment="1">
      <alignment horizontal="center" vertical="center" wrapText="1"/>
    </xf>
    <xf numFmtId="41" fontId="14" fillId="0" borderId="36" xfId="5" applyFont="1" applyBorder="1" applyAlignment="1">
      <alignment horizontal="center" vertical="center" wrapText="1"/>
    </xf>
    <xf numFmtId="41" fontId="14" fillId="0" borderId="6" xfId="5" applyFont="1" applyBorder="1" applyAlignment="1">
      <alignment horizontal="right" vertical="center" wrapText="1"/>
    </xf>
    <xf numFmtId="176" fontId="14" fillId="0" borderId="6" xfId="1" applyNumberFormat="1" applyFont="1" applyBorder="1" applyAlignment="1">
      <alignment horizontal="right" vertical="center" wrapText="1"/>
    </xf>
    <xf numFmtId="176" fontId="14" fillId="0" borderId="35" xfId="1" applyNumberFormat="1" applyFont="1" applyBorder="1" applyAlignment="1">
      <alignment horizontal="right" vertical="center" wrapText="1"/>
    </xf>
    <xf numFmtId="176" fontId="14" fillId="0" borderId="53" xfId="1" applyNumberFormat="1" applyFont="1" applyBorder="1" applyAlignment="1">
      <alignment horizontal="right" vertical="center" wrapText="1"/>
    </xf>
  </cellXfs>
  <cellStyles count="89">
    <cellStyle name="백분율" xfId="1" builtinId="5"/>
    <cellStyle name="백분율 2" xfId="2"/>
    <cellStyle name="백분율 2 2" xfId="3"/>
    <cellStyle name="백분율 3" xfId="4"/>
    <cellStyle name="쉼표 [0]" xfId="5" builtinId="6"/>
    <cellStyle name="쉼표 [0] 2" xfId="6"/>
    <cellStyle name="쉼표 [0] 2 2" xfId="7"/>
    <cellStyle name="쉼표 [0] 3" xfId="8"/>
    <cellStyle name="표준" xfId="0" builtinId="0"/>
    <cellStyle name="표준 10" xfId="9"/>
    <cellStyle name="표준 10 2" xfId="10"/>
    <cellStyle name="표준 10 2 2" xfId="11"/>
    <cellStyle name="표준 10 3" xfId="12"/>
    <cellStyle name="표준 10 4" xfId="13"/>
    <cellStyle name="표준 10 5" xfId="14"/>
    <cellStyle name="표준 10 6" xfId="15"/>
    <cellStyle name="표준 12" xfId="16"/>
    <cellStyle name="표준 14" xfId="85"/>
    <cellStyle name="표준 15" xfId="86"/>
    <cellStyle name="표준 16" xfId="87"/>
    <cellStyle name="표준 18" xfId="88"/>
    <cellStyle name="표준 2" xfId="17"/>
    <cellStyle name="표준 2 2" xfId="18"/>
    <cellStyle name="표준 2 2 2" xfId="19"/>
    <cellStyle name="표준 2 2 2 2" xfId="20"/>
    <cellStyle name="표준 2 2 3" xfId="21"/>
    <cellStyle name="표준 2 2 4" xfId="22"/>
    <cellStyle name="표준 2 2 5" xfId="23"/>
    <cellStyle name="표준 2 2 6" xfId="24"/>
    <cellStyle name="표준 2 2 7" xfId="25"/>
    <cellStyle name="표준 2 3" xfId="26"/>
    <cellStyle name="표준 2 3 2" xfId="27"/>
    <cellStyle name="표준 2 3 2 2" xfId="28"/>
    <cellStyle name="표준 2 3 2 2 2" xfId="29"/>
    <cellStyle name="표준 2 4" xfId="30"/>
    <cellStyle name="표준 3 2" xfId="31"/>
    <cellStyle name="표준 3 3" xfId="32"/>
    <cellStyle name="표준 3 3 2" xfId="33"/>
    <cellStyle name="표준 3 3 2 2" xfId="34"/>
    <cellStyle name="표준 3 3 3" xfId="35"/>
    <cellStyle name="표준 3 3 4" xfId="36"/>
    <cellStyle name="표준 3 3 5" xfId="37"/>
    <cellStyle name="표준 3 3 6" xfId="38"/>
    <cellStyle name="표준 3 4" xfId="39"/>
    <cellStyle name="표준 3 4 2" xfId="40"/>
    <cellStyle name="표준 3 4 2 2" xfId="41"/>
    <cellStyle name="표준 4" xfId="42"/>
    <cellStyle name="표준 4 2" xfId="43"/>
    <cellStyle name="표준 4 3" xfId="44"/>
    <cellStyle name="표준 4 3 2" xfId="45"/>
    <cellStyle name="표준 4 4" xfId="46"/>
    <cellStyle name="표준 4 5" xfId="47"/>
    <cellStyle name="표준 4 6" xfId="48"/>
    <cellStyle name="표준 4 7" xfId="49"/>
    <cellStyle name="표준 5" xfId="50"/>
    <cellStyle name="표준 5 2" xfId="51"/>
    <cellStyle name="표준 5 2 2" xfId="52"/>
    <cellStyle name="표준 5 3" xfId="53"/>
    <cellStyle name="표준 5 4" xfId="54"/>
    <cellStyle name="표준 5 5" xfId="55"/>
    <cellStyle name="표준 5 6" xfId="56"/>
    <cellStyle name="표준 6" xfId="57"/>
    <cellStyle name="표준 6 2" xfId="58"/>
    <cellStyle name="표준 6 2 2" xfId="59"/>
    <cellStyle name="표준 6 3" xfId="60"/>
    <cellStyle name="표준 6 4" xfId="61"/>
    <cellStyle name="표준 6 5" xfId="62"/>
    <cellStyle name="표준 6 6" xfId="63"/>
    <cellStyle name="표준 7" xfId="64"/>
    <cellStyle name="표준 7 2" xfId="65"/>
    <cellStyle name="표준 7 2 2" xfId="66"/>
    <cellStyle name="표준 7 3" xfId="67"/>
    <cellStyle name="표준 7 4" xfId="68"/>
    <cellStyle name="표준 7 5" xfId="69"/>
    <cellStyle name="표준 7 6" xfId="70"/>
    <cellStyle name="표준 8" xfId="71"/>
    <cellStyle name="표준 8 2" xfId="72"/>
    <cellStyle name="표준 8 2 2" xfId="73"/>
    <cellStyle name="표준 8 3" xfId="74"/>
    <cellStyle name="표준 8 4" xfId="75"/>
    <cellStyle name="표준 8 5" xfId="76"/>
    <cellStyle name="표준 8 6" xfId="77"/>
    <cellStyle name="표준 9" xfId="78"/>
    <cellStyle name="표준 9 2" xfId="79"/>
    <cellStyle name="표준 9 2 2" xfId="80"/>
    <cellStyle name="표준 9 3" xfId="81"/>
    <cellStyle name="표준 9 4" xfId="82"/>
    <cellStyle name="표준 9 5" xfId="83"/>
    <cellStyle name="표준 9 6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247"/>
  <sheetViews>
    <sheetView tabSelected="1" view="pageBreakPreview" zoomScaleSheetLayoutView="100" workbookViewId="0">
      <selection sqref="A1:M1"/>
    </sheetView>
  </sheetViews>
  <sheetFormatPr defaultRowHeight="13.5"/>
  <cols>
    <col min="1" max="3" width="8.88671875" style="9"/>
    <col min="4" max="4" width="9.6640625" style="9" bestFit="1" customWidth="1"/>
    <col min="5" max="7" width="8.88671875" style="9"/>
    <col min="8" max="8" width="9.6640625" style="9" bestFit="1" customWidth="1"/>
    <col min="9" max="9" width="8.88671875" style="9"/>
    <col min="10" max="10" width="9.6640625" style="9" bestFit="1" customWidth="1"/>
    <col min="11" max="11" width="8.21875" style="9" customWidth="1"/>
    <col min="12" max="12" width="8.88671875" style="9"/>
    <col min="13" max="13" width="8" style="9" customWidth="1"/>
    <col min="14" max="16384" width="8.88671875" style="9"/>
  </cols>
  <sheetData>
    <row r="1" spans="1:13" ht="39" thickBot="1">
      <c r="A1" s="298" t="s">
        <v>29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300"/>
    </row>
    <row r="2" spans="1:13" s="10" customFormat="1" ht="17.2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</row>
    <row r="3" spans="1:13" s="10" customFormat="1" ht="27" thickBot="1">
      <c r="A3" s="281" t="s">
        <v>4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</row>
    <row r="4" spans="1:13" s="10" customFormat="1" ht="17.25">
      <c r="A4" s="283" t="s">
        <v>30</v>
      </c>
      <c r="B4" s="285" t="s">
        <v>31</v>
      </c>
      <c r="C4" s="285"/>
      <c r="D4" s="285"/>
      <c r="E4" s="285"/>
      <c r="F4" s="285"/>
      <c r="G4" s="285"/>
      <c r="H4" s="285" t="s">
        <v>5</v>
      </c>
      <c r="I4" s="285"/>
      <c r="J4" s="285"/>
      <c r="K4" s="285"/>
      <c r="L4" s="285"/>
      <c r="M4" s="286"/>
    </row>
    <row r="5" spans="1:13" s="10" customFormat="1" ht="17.25">
      <c r="A5" s="284"/>
      <c r="B5" s="302" t="s">
        <v>32</v>
      </c>
      <c r="C5" s="303"/>
      <c r="D5" s="274" t="s">
        <v>33</v>
      </c>
      <c r="E5" s="274"/>
      <c r="F5" s="274" t="s">
        <v>6</v>
      </c>
      <c r="G5" s="274"/>
      <c r="H5" s="302" t="s">
        <v>32</v>
      </c>
      <c r="I5" s="303"/>
      <c r="J5" s="274" t="s">
        <v>33</v>
      </c>
      <c r="K5" s="274"/>
      <c r="L5" s="274" t="s">
        <v>6</v>
      </c>
      <c r="M5" s="275"/>
    </row>
    <row r="6" spans="1:13" s="10" customFormat="1" ht="17.25">
      <c r="A6" s="64" t="s">
        <v>0</v>
      </c>
      <c r="B6" s="287">
        <v>43153</v>
      </c>
      <c r="C6" s="288"/>
      <c r="D6" s="287">
        <v>46811</v>
      </c>
      <c r="E6" s="288"/>
      <c r="F6" s="289">
        <f>(D6-B6)/B6</f>
        <v>8.476815053414595E-2</v>
      </c>
      <c r="G6" s="289"/>
      <c r="H6" s="287">
        <v>43153</v>
      </c>
      <c r="I6" s="288"/>
      <c r="J6" s="287">
        <v>46811</v>
      </c>
      <c r="K6" s="288"/>
      <c r="L6" s="289">
        <f>(J6-H6)/H6</f>
        <v>8.476815053414595E-2</v>
      </c>
      <c r="M6" s="297"/>
    </row>
    <row r="7" spans="1:13" s="10" customFormat="1" ht="17.25">
      <c r="A7" s="64" t="s">
        <v>7</v>
      </c>
      <c r="B7" s="287">
        <v>2383</v>
      </c>
      <c r="C7" s="288"/>
      <c r="D7" s="287">
        <v>2641</v>
      </c>
      <c r="E7" s="288"/>
      <c r="F7" s="289">
        <f>(D7-B7)/B7</f>
        <v>0.10826689047419219</v>
      </c>
      <c r="G7" s="289"/>
      <c r="H7" s="287">
        <v>2383</v>
      </c>
      <c r="I7" s="288"/>
      <c r="J7" s="287">
        <v>2641</v>
      </c>
      <c r="K7" s="288"/>
      <c r="L7" s="289">
        <f>(J7-H7)/H7</f>
        <v>0.10826689047419219</v>
      </c>
      <c r="M7" s="297"/>
    </row>
    <row r="8" spans="1:13" s="10" customFormat="1" ht="17.25">
      <c r="A8" s="64" t="s">
        <v>2</v>
      </c>
      <c r="B8" s="287">
        <v>16360</v>
      </c>
      <c r="C8" s="288"/>
      <c r="D8" s="287">
        <v>16138</v>
      </c>
      <c r="E8" s="288"/>
      <c r="F8" s="289">
        <f>(D8-B8)/B8</f>
        <v>-1.3569682151589242E-2</v>
      </c>
      <c r="G8" s="289"/>
      <c r="H8" s="287">
        <v>16360</v>
      </c>
      <c r="I8" s="288"/>
      <c r="J8" s="287">
        <v>16138</v>
      </c>
      <c r="K8" s="288"/>
      <c r="L8" s="289">
        <f>(J8-H8)/H8</f>
        <v>-1.3569682151589242E-2</v>
      </c>
      <c r="M8" s="297"/>
    </row>
    <row r="9" spans="1:13" s="10" customFormat="1" ht="18" thickBot="1">
      <c r="A9" s="89" t="s">
        <v>3</v>
      </c>
      <c r="B9" s="292">
        <v>34335</v>
      </c>
      <c r="C9" s="293"/>
      <c r="D9" s="292">
        <v>36584</v>
      </c>
      <c r="E9" s="293"/>
      <c r="F9" s="294">
        <f>(D9-B9)/B9</f>
        <v>6.5501674675986596E-2</v>
      </c>
      <c r="G9" s="294"/>
      <c r="H9" s="292">
        <v>34335</v>
      </c>
      <c r="I9" s="293"/>
      <c r="J9" s="292">
        <v>36584</v>
      </c>
      <c r="K9" s="293"/>
      <c r="L9" s="294">
        <f>(J9-H9)/H9</f>
        <v>6.5501674675986596E-2</v>
      </c>
      <c r="M9" s="295"/>
    </row>
    <row r="10" spans="1:13" s="10" customFormat="1" ht="18.75" thickTop="1" thickBot="1">
      <c r="A10" s="88" t="s">
        <v>34</v>
      </c>
      <c r="B10" s="296">
        <f>SUM(B6:C9)</f>
        <v>96231</v>
      </c>
      <c r="C10" s="296">
        <v>98962</v>
      </c>
      <c r="D10" s="296">
        <f>SUM(D6:E9)</f>
        <v>102174</v>
      </c>
      <c r="E10" s="296">
        <v>98963</v>
      </c>
      <c r="F10" s="290">
        <f>(D10-B10)/B10</f>
        <v>6.1757645665118308E-2</v>
      </c>
      <c r="G10" s="290"/>
      <c r="H10" s="296">
        <f>SUM(H6:I9)</f>
        <v>96231</v>
      </c>
      <c r="I10" s="296">
        <v>98963</v>
      </c>
      <c r="J10" s="296">
        <f>SUM(J6:K9)</f>
        <v>102174</v>
      </c>
      <c r="K10" s="296">
        <v>98963</v>
      </c>
      <c r="L10" s="290">
        <f>(J10-H10)/H10</f>
        <v>6.1757645665118308E-2</v>
      </c>
      <c r="M10" s="291"/>
    </row>
    <row r="11" spans="1:13" s="10" customFormat="1" ht="22.5" customHeight="1">
      <c r="A11" s="273" t="s">
        <v>35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3"/>
    </row>
    <row r="12" spans="1:13" s="10" customFormat="1" ht="17.25">
      <c r="A12" s="280"/>
      <c r="B12" s="280"/>
      <c r="C12" s="280"/>
      <c r="D12" s="280"/>
      <c r="E12" s="280"/>
      <c r="F12" s="280"/>
      <c r="G12" s="280"/>
      <c r="H12" s="280"/>
      <c r="I12" s="280"/>
      <c r="J12" s="280"/>
      <c r="K12" s="280"/>
      <c r="L12" s="280"/>
      <c r="M12" s="280"/>
    </row>
    <row r="13" spans="1:13" s="10" customFormat="1" ht="26.25">
      <c r="A13" s="281" t="s">
        <v>36</v>
      </c>
      <c r="B13" s="281"/>
      <c r="C13" s="281"/>
      <c r="D13" s="281"/>
      <c r="E13" s="281"/>
      <c r="F13" s="281"/>
      <c r="G13" s="281"/>
      <c r="H13" s="281"/>
      <c r="I13" s="281"/>
      <c r="J13" s="281"/>
      <c r="K13" s="281"/>
      <c r="L13" s="281"/>
      <c r="M13" s="281"/>
    </row>
    <row r="14" spans="1:13" s="10" customFormat="1" ht="18" thickBot="1">
      <c r="A14" s="282" t="s">
        <v>322</v>
      </c>
      <c r="B14" s="282"/>
      <c r="C14" s="282"/>
      <c r="D14" s="282"/>
      <c r="E14" s="282"/>
      <c r="F14" s="282"/>
      <c r="G14" s="282"/>
      <c r="H14" s="282"/>
      <c r="I14" s="282"/>
      <c r="J14" s="282"/>
      <c r="K14" s="282"/>
      <c r="L14" s="282"/>
      <c r="M14" s="282"/>
    </row>
    <row r="15" spans="1:13" s="10" customFormat="1" ht="17.25">
      <c r="A15" s="283" t="s">
        <v>1</v>
      </c>
      <c r="B15" s="285" t="s">
        <v>10</v>
      </c>
      <c r="C15" s="285"/>
      <c r="D15" s="285"/>
      <c r="E15" s="285"/>
      <c r="F15" s="285"/>
      <c r="G15" s="285"/>
      <c r="H15" s="285" t="s">
        <v>5</v>
      </c>
      <c r="I15" s="285"/>
      <c r="J15" s="285"/>
      <c r="K15" s="285"/>
      <c r="L15" s="285"/>
      <c r="M15" s="286"/>
    </row>
    <row r="16" spans="1:13" s="10" customFormat="1" ht="17.25">
      <c r="A16" s="284"/>
      <c r="B16" s="274" t="s">
        <v>42</v>
      </c>
      <c r="C16" s="274"/>
      <c r="D16" s="274" t="s">
        <v>43</v>
      </c>
      <c r="E16" s="274"/>
      <c r="F16" s="274"/>
      <c r="G16" s="274"/>
      <c r="H16" s="274" t="s">
        <v>42</v>
      </c>
      <c r="I16" s="274"/>
      <c r="J16" s="274" t="s">
        <v>43</v>
      </c>
      <c r="K16" s="274"/>
      <c r="L16" s="274"/>
      <c r="M16" s="275"/>
    </row>
    <row r="17" spans="1:13" s="10" customFormat="1" ht="17.25">
      <c r="A17" s="284"/>
      <c r="B17" s="40" t="s">
        <v>37</v>
      </c>
      <c r="C17" s="40" t="s">
        <v>38</v>
      </c>
      <c r="D17" s="40" t="s">
        <v>37</v>
      </c>
      <c r="E17" s="40" t="s">
        <v>6</v>
      </c>
      <c r="F17" s="40" t="s">
        <v>38</v>
      </c>
      <c r="G17" s="40" t="s">
        <v>6</v>
      </c>
      <c r="H17" s="40" t="s">
        <v>37</v>
      </c>
      <c r="I17" s="40" t="s">
        <v>38</v>
      </c>
      <c r="J17" s="40" t="s">
        <v>37</v>
      </c>
      <c r="K17" s="40" t="s">
        <v>6</v>
      </c>
      <c r="L17" s="40" t="s">
        <v>38</v>
      </c>
      <c r="M17" s="65" t="s">
        <v>6</v>
      </c>
    </row>
    <row r="18" spans="1:13" s="10" customFormat="1" ht="17.25">
      <c r="A18" s="276" t="s">
        <v>39</v>
      </c>
      <c r="B18" s="11">
        <v>32341</v>
      </c>
      <c r="C18" s="11">
        <v>10812</v>
      </c>
      <c r="D18" s="11">
        <v>35910</v>
      </c>
      <c r="E18" s="57">
        <f>(D18-B18)/B18</f>
        <v>0.11035527658390279</v>
      </c>
      <c r="F18" s="11">
        <v>10901</v>
      </c>
      <c r="G18" s="57">
        <f>(F18-C18)/C18</f>
        <v>8.231594524602294E-3</v>
      </c>
      <c r="H18" s="11">
        <v>32341</v>
      </c>
      <c r="I18" s="11">
        <v>10812</v>
      </c>
      <c r="J18" s="11">
        <v>35910</v>
      </c>
      <c r="K18" s="57">
        <f>(J18-H18)/H18</f>
        <v>0.11035527658390279</v>
      </c>
      <c r="L18" s="11">
        <v>10901</v>
      </c>
      <c r="M18" s="66">
        <f>(L18-I18)/I18</f>
        <v>8.231594524602294E-3</v>
      </c>
    </row>
    <row r="19" spans="1:13" s="10" customFormat="1" ht="17.25">
      <c r="A19" s="276"/>
      <c r="B19" s="57">
        <f>B18/(B18+C18)</f>
        <v>0.74944963270224552</v>
      </c>
      <c r="C19" s="57">
        <f>C18/(B18+C18)</f>
        <v>0.25055036729775448</v>
      </c>
      <c r="D19" s="57">
        <f>D18/(F18+D18)</f>
        <v>0.76712738458909235</v>
      </c>
      <c r="E19" s="57"/>
      <c r="F19" s="57">
        <f>F18/(D18+F18)</f>
        <v>0.2328726154109077</v>
      </c>
      <c r="G19" s="57"/>
      <c r="H19" s="57">
        <f>H18/(H18+I18)</f>
        <v>0.74944963270224552</v>
      </c>
      <c r="I19" s="57">
        <f>I18/(H18+I18)</f>
        <v>0.25055036729775448</v>
      </c>
      <c r="J19" s="57">
        <f>J18/(L18+J18)</f>
        <v>0.76712738458909235</v>
      </c>
      <c r="K19" s="57"/>
      <c r="L19" s="57">
        <f>L18/(J18+L18)</f>
        <v>0.2328726154109077</v>
      </c>
      <c r="M19" s="66"/>
    </row>
    <row r="20" spans="1:13" s="10" customFormat="1" ht="17.25">
      <c r="A20" s="276" t="s">
        <v>40</v>
      </c>
      <c r="B20" s="11">
        <v>2242</v>
      </c>
      <c r="C20" s="11">
        <v>141</v>
      </c>
      <c r="D20" s="11">
        <v>2530</v>
      </c>
      <c r="E20" s="57">
        <f>(D20-B20)/B20</f>
        <v>0.12845673505798394</v>
      </c>
      <c r="F20" s="11">
        <v>111</v>
      </c>
      <c r="G20" s="57">
        <f>(F20-C20)/C20</f>
        <v>-0.21276595744680851</v>
      </c>
      <c r="H20" s="11">
        <v>2242</v>
      </c>
      <c r="I20" s="11">
        <v>141</v>
      </c>
      <c r="J20" s="11">
        <v>2530</v>
      </c>
      <c r="K20" s="57">
        <f>(J20-H20)/H20</f>
        <v>0.12845673505798394</v>
      </c>
      <c r="L20" s="11">
        <v>111</v>
      </c>
      <c r="M20" s="66">
        <f>(L20-I20)/I20</f>
        <v>-0.21276595744680851</v>
      </c>
    </row>
    <row r="21" spans="1:13" s="10" customFormat="1" ht="17.25">
      <c r="A21" s="276"/>
      <c r="B21" s="57">
        <f>B20/(B20+C20)</f>
        <v>0.94083088543852289</v>
      </c>
      <c r="C21" s="57">
        <f>C20/(B20+C20)</f>
        <v>5.916911456147713E-2</v>
      </c>
      <c r="D21" s="57">
        <f>D20/(F20+D20)</f>
        <v>0.95797046573267697</v>
      </c>
      <c r="E21" s="57"/>
      <c r="F21" s="57">
        <f>F20/(D20+F20)</f>
        <v>4.2029534267322984E-2</v>
      </c>
      <c r="G21" s="57"/>
      <c r="H21" s="57">
        <f>H20/(H20+I20)</f>
        <v>0.94083088543852289</v>
      </c>
      <c r="I21" s="57">
        <f>I20/(H20+I20)</f>
        <v>5.916911456147713E-2</v>
      </c>
      <c r="J21" s="57">
        <f>J20/(L20+J20)</f>
        <v>0.95797046573267697</v>
      </c>
      <c r="K21" s="57"/>
      <c r="L21" s="57">
        <f>L20/(J20+L20)</f>
        <v>4.2029534267322984E-2</v>
      </c>
      <c r="M21" s="66"/>
    </row>
    <row r="22" spans="1:13" s="10" customFormat="1" ht="17.25">
      <c r="A22" s="276" t="s">
        <v>2</v>
      </c>
      <c r="B22" s="11">
        <v>15452</v>
      </c>
      <c r="C22" s="11">
        <v>908</v>
      </c>
      <c r="D22" s="11">
        <v>15163</v>
      </c>
      <c r="E22" s="57">
        <f>(D22-B22)/B22</f>
        <v>-1.8703080507377685E-2</v>
      </c>
      <c r="F22" s="11">
        <v>975</v>
      </c>
      <c r="G22" s="57">
        <f>(F22-C22)/C22</f>
        <v>7.3788546255506612E-2</v>
      </c>
      <c r="H22" s="11">
        <v>15452</v>
      </c>
      <c r="I22" s="11">
        <v>908</v>
      </c>
      <c r="J22" s="11">
        <v>15163</v>
      </c>
      <c r="K22" s="57">
        <f>(J22-H22)/H22</f>
        <v>-1.8703080507377685E-2</v>
      </c>
      <c r="L22" s="11">
        <v>975</v>
      </c>
      <c r="M22" s="66">
        <f>(L22-I22)/I22</f>
        <v>7.3788546255506612E-2</v>
      </c>
    </row>
    <row r="23" spans="1:13" s="10" customFormat="1" ht="17.25">
      <c r="A23" s="276"/>
      <c r="B23" s="57">
        <f>B22/(B22+C22)</f>
        <v>0.94449877750611244</v>
      </c>
      <c r="C23" s="57">
        <f>C22/(B22+C22)</f>
        <v>5.5501222493887531E-2</v>
      </c>
      <c r="D23" s="57">
        <f>D22/(F22+D22)</f>
        <v>0.9395835915231131</v>
      </c>
      <c r="E23" s="57"/>
      <c r="F23" s="57">
        <f>F22/(D22+F22)</f>
        <v>6.0416408476886854E-2</v>
      </c>
      <c r="G23" s="57"/>
      <c r="H23" s="57">
        <f>H22/(H22+I22)</f>
        <v>0.94449877750611244</v>
      </c>
      <c r="I23" s="57">
        <f>I22/(H22+I22)</f>
        <v>5.5501222493887531E-2</v>
      </c>
      <c r="J23" s="57">
        <f>J22/(L22+J22)</f>
        <v>0.9395835915231131</v>
      </c>
      <c r="K23" s="57"/>
      <c r="L23" s="57">
        <f>L22/(J22+L22)</f>
        <v>6.0416408476886854E-2</v>
      </c>
      <c r="M23" s="66"/>
    </row>
    <row r="24" spans="1:13" s="10" customFormat="1" ht="17.25">
      <c r="A24" s="276" t="s">
        <v>3</v>
      </c>
      <c r="B24" s="11">
        <v>31499</v>
      </c>
      <c r="C24" s="11">
        <v>2836</v>
      </c>
      <c r="D24" s="11">
        <v>33787</v>
      </c>
      <c r="E24" s="57">
        <f>(D24-B24)/B24</f>
        <v>7.2637226578621539E-2</v>
      </c>
      <c r="F24" s="11">
        <v>2797</v>
      </c>
      <c r="G24" s="57">
        <f>(F24-C24)/C24</f>
        <v>-1.3751763046544428E-2</v>
      </c>
      <c r="H24" s="11">
        <v>31499</v>
      </c>
      <c r="I24" s="11">
        <v>2836</v>
      </c>
      <c r="J24" s="11">
        <v>33787</v>
      </c>
      <c r="K24" s="57">
        <f>(J24-H24)/H24</f>
        <v>7.2637226578621539E-2</v>
      </c>
      <c r="L24" s="11">
        <v>2797</v>
      </c>
      <c r="M24" s="66">
        <f>(L24-I24)/I24</f>
        <v>-1.3751763046544428E-2</v>
      </c>
    </row>
    <row r="25" spans="1:13" s="10" customFormat="1" ht="18" thickBot="1">
      <c r="A25" s="277"/>
      <c r="B25" s="58">
        <f>B24/(B24+C24)</f>
        <v>0.91740206786078349</v>
      </c>
      <c r="C25" s="58">
        <f>C24/(B24+C24)</f>
        <v>8.259793213921654E-2</v>
      </c>
      <c r="D25" s="58">
        <f>D24/(F24+D24)</f>
        <v>0.9235458123769954</v>
      </c>
      <c r="E25" s="58"/>
      <c r="F25" s="58">
        <f>F24/(D24+F24)</f>
        <v>7.6454187623004585E-2</v>
      </c>
      <c r="G25" s="58"/>
      <c r="H25" s="58">
        <f>H24/(H24+I24)</f>
        <v>0.91740206786078349</v>
      </c>
      <c r="I25" s="58">
        <f>I24/(H24+I24)</f>
        <v>8.259793213921654E-2</v>
      </c>
      <c r="J25" s="58">
        <f>J24/(L24+J24)</f>
        <v>0.9235458123769954</v>
      </c>
      <c r="K25" s="58"/>
      <c r="L25" s="58">
        <f>L24/(J24+L24)</f>
        <v>7.6454187623004585E-2</v>
      </c>
      <c r="M25" s="67"/>
    </row>
    <row r="26" spans="1:13" s="10" customFormat="1" ht="18" thickTop="1">
      <c r="A26" s="278" t="s">
        <v>92</v>
      </c>
      <c r="B26" s="59">
        <f>SUM(B18,B20,B22,B24)</f>
        <v>81534</v>
      </c>
      <c r="C26" s="59">
        <f>SUM(C18,C20,C22,C24)</f>
        <v>14697</v>
      </c>
      <c r="D26" s="59">
        <f>SUM(D18,D20,D22,D24)</f>
        <v>87390</v>
      </c>
      <c r="E26" s="60">
        <f>(D26-B26)/B26</f>
        <v>7.1822797851203185E-2</v>
      </c>
      <c r="F26" s="59">
        <f>SUM(F18,F20,F22,F24)</f>
        <v>14784</v>
      </c>
      <c r="G26" s="60">
        <f>(F26-C26)/C26</f>
        <v>5.9195754235558274E-3</v>
      </c>
      <c r="H26" s="59">
        <f>SUM(H18,H20,H22,H24)</f>
        <v>81534</v>
      </c>
      <c r="I26" s="59">
        <f>SUM(I18,I20,I22,I24)</f>
        <v>14697</v>
      </c>
      <c r="J26" s="59">
        <f>SUM(J18,J20,J22,J24)</f>
        <v>87390</v>
      </c>
      <c r="K26" s="60">
        <f>(J26-H26)/H26</f>
        <v>7.1822797851203185E-2</v>
      </c>
      <c r="L26" s="59">
        <f>SUM(L18,L20,L22,L24)</f>
        <v>14784</v>
      </c>
      <c r="M26" s="68">
        <f>(L26-I26)/I26</f>
        <v>5.9195754235558274E-3</v>
      </c>
    </row>
    <row r="27" spans="1:13" s="10" customFormat="1" ht="18" thickBot="1">
      <c r="A27" s="279"/>
      <c r="B27" s="69">
        <f>B26/(B26+C26)</f>
        <v>0.84727374754496987</v>
      </c>
      <c r="C27" s="69">
        <f>C26/(B26+C26)</f>
        <v>0.15272625245503008</v>
      </c>
      <c r="D27" s="69">
        <f>D26/(D26+F26)</f>
        <v>0.85530565505901701</v>
      </c>
      <c r="E27" s="69"/>
      <c r="F27" s="69">
        <f>F26/(D26+F26)</f>
        <v>0.14469434494098302</v>
      </c>
      <c r="G27" s="69"/>
      <c r="H27" s="69">
        <f>H26/(H26+I26)</f>
        <v>0.84727374754496987</v>
      </c>
      <c r="I27" s="69">
        <f>I26/(H26+I26)</f>
        <v>0.15272625245503008</v>
      </c>
      <c r="J27" s="69">
        <f>J26/(L26+J26)</f>
        <v>0.85530565505901701</v>
      </c>
      <c r="K27" s="69"/>
      <c r="L27" s="69">
        <f>L26/(J26+L26)</f>
        <v>0.14469434494098302</v>
      </c>
      <c r="M27" s="70"/>
    </row>
    <row r="28" spans="1:13" s="10" customFormat="1" ht="17.25">
      <c r="A28" s="273" t="s">
        <v>35</v>
      </c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</row>
    <row r="30" spans="1:13">
      <c r="H30" s="16"/>
    </row>
    <row r="31" spans="1:13">
      <c r="E31" s="17"/>
    </row>
    <row r="55" s="18" customFormat="1" ht="16.5"/>
    <row r="80" s="18" customFormat="1" ht="16.5"/>
    <row r="81" s="18" customFormat="1" ht="16.5"/>
    <row r="102" s="18" customFormat="1" ht="16.5"/>
    <row r="125" s="18" customFormat="1" ht="16.5"/>
    <row r="126" s="18" customFormat="1" ht="16.5"/>
    <row r="127" s="18" customFormat="1" ht="16.5"/>
    <row r="140" spans="1:9" ht="16.5">
      <c r="A140" s="18"/>
      <c r="B140" s="18"/>
      <c r="C140" s="18"/>
      <c r="D140" s="18"/>
      <c r="E140" s="18"/>
      <c r="F140" s="18"/>
      <c r="G140" s="18"/>
      <c r="H140" s="18"/>
      <c r="I140" s="18"/>
    </row>
    <row r="141" spans="1:9" ht="16.5">
      <c r="A141" s="18"/>
      <c r="B141" s="18"/>
      <c r="C141" s="18"/>
      <c r="D141" s="18"/>
      <c r="E141" s="18"/>
      <c r="F141" s="18"/>
      <c r="G141" s="18"/>
      <c r="H141" s="18"/>
      <c r="I141" s="18"/>
    </row>
    <row r="142" spans="1:9" ht="16.5">
      <c r="A142" s="18"/>
      <c r="B142" s="18"/>
      <c r="C142" s="18"/>
      <c r="D142" s="18"/>
      <c r="E142" s="18"/>
      <c r="F142" s="18"/>
      <c r="G142" s="18"/>
      <c r="H142" s="18"/>
      <c r="I142" s="18"/>
    </row>
    <row r="143" spans="1:9" ht="16.5">
      <c r="A143" s="18"/>
      <c r="B143" s="18"/>
      <c r="C143" s="18"/>
      <c r="D143" s="18"/>
      <c r="E143" s="18"/>
      <c r="F143" s="18"/>
      <c r="G143" s="18"/>
      <c r="H143" s="18"/>
      <c r="I143" s="18"/>
    </row>
    <row r="144" spans="1:9" s="18" customFormat="1" ht="16.5"/>
    <row r="157" spans="1:9" ht="16.5">
      <c r="A157" s="18"/>
      <c r="B157" s="18"/>
      <c r="C157" s="18"/>
      <c r="D157" s="18"/>
      <c r="E157" s="18"/>
      <c r="F157" s="18"/>
      <c r="G157" s="18"/>
      <c r="H157" s="18"/>
      <c r="I157" s="18"/>
    </row>
    <row r="158" spans="1:9" ht="16.5">
      <c r="A158" s="18"/>
      <c r="B158" s="18"/>
      <c r="C158" s="18"/>
      <c r="D158" s="18"/>
      <c r="E158" s="18"/>
      <c r="F158" s="18"/>
      <c r="G158" s="18"/>
      <c r="H158" s="18"/>
      <c r="I158" s="18"/>
    </row>
    <row r="159" spans="1:9" ht="16.5">
      <c r="A159" s="18"/>
      <c r="B159" s="18"/>
      <c r="C159" s="18"/>
      <c r="D159" s="18"/>
      <c r="E159" s="18"/>
      <c r="F159" s="18"/>
      <c r="G159" s="18"/>
      <c r="H159" s="18"/>
      <c r="I159" s="18"/>
    </row>
    <row r="160" spans="1:9" ht="16.5">
      <c r="A160" s="18"/>
      <c r="B160" s="18"/>
      <c r="C160" s="18"/>
      <c r="D160" s="18"/>
      <c r="E160" s="18"/>
      <c r="F160" s="18"/>
      <c r="G160" s="18"/>
      <c r="H160" s="18"/>
      <c r="I160" s="18"/>
    </row>
    <row r="161" s="18" customFormat="1" ht="16.5"/>
    <row r="176" s="18" customFormat="1" ht="16.5"/>
    <row r="189" spans="1:9" ht="16.5">
      <c r="A189" s="18"/>
      <c r="B189" s="18"/>
      <c r="C189" s="18"/>
      <c r="D189" s="18"/>
      <c r="E189" s="18"/>
      <c r="F189" s="18"/>
      <c r="G189" s="18"/>
      <c r="H189" s="18"/>
      <c r="I189" s="18"/>
    </row>
    <row r="190" spans="1:9" ht="16.5">
      <c r="A190" s="18"/>
      <c r="B190" s="18"/>
      <c r="C190" s="18"/>
      <c r="D190" s="18"/>
      <c r="E190" s="18"/>
      <c r="F190" s="18"/>
      <c r="G190" s="18"/>
      <c r="H190" s="18"/>
      <c r="I190" s="18"/>
    </row>
    <row r="191" spans="1:9" ht="16.5">
      <c r="A191" s="18"/>
      <c r="B191" s="18"/>
      <c r="C191" s="18"/>
      <c r="D191" s="18"/>
      <c r="E191" s="18"/>
      <c r="F191" s="18"/>
      <c r="G191" s="18"/>
      <c r="H191" s="18"/>
      <c r="I191" s="18"/>
    </row>
    <row r="192" spans="1:9" ht="16.5">
      <c r="A192" s="18"/>
      <c r="B192" s="18"/>
      <c r="C192" s="18"/>
      <c r="D192" s="18"/>
      <c r="E192" s="18"/>
      <c r="F192" s="18"/>
      <c r="G192" s="18"/>
      <c r="H192" s="18"/>
      <c r="I192" s="18"/>
    </row>
    <row r="193" s="18" customFormat="1" ht="16.5"/>
    <row r="208" s="18" customFormat="1" ht="16.5"/>
    <row r="224" s="18" customFormat="1" ht="16.5"/>
    <row r="225" s="18" customFormat="1" ht="16.5"/>
    <row r="240" s="18" customFormat="1" ht="16.5"/>
    <row r="247" s="18" customFormat="1" ht="16.5"/>
  </sheetData>
  <mergeCells count="59">
    <mergeCell ref="H6:I6"/>
    <mergeCell ref="J6:K6"/>
    <mergeCell ref="A1:M1"/>
    <mergeCell ref="A2:M2"/>
    <mergeCell ref="A3:M3"/>
    <mergeCell ref="A4:A5"/>
    <mergeCell ref="B4:G4"/>
    <mergeCell ref="H4:M4"/>
    <mergeCell ref="B5:C5"/>
    <mergeCell ref="D5:E5"/>
    <mergeCell ref="F5:G5"/>
    <mergeCell ref="H5:I5"/>
    <mergeCell ref="J5:K5"/>
    <mergeCell ref="L5:M5"/>
    <mergeCell ref="L6:M6"/>
    <mergeCell ref="B6:C6"/>
    <mergeCell ref="B8:C8"/>
    <mergeCell ref="D8:E8"/>
    <mergeCell ref="F8:G8"/>
    <mergeCell ref="H8:I8"/>
    <mergeCell ref="J8:K8"/>
    <mergeCell ref="D7:E7"/>
    <mergeCell ref="F7:G7"/>
    <mergeCell ref="H7:I7"/>
    <mergeCell ref="J7:K7"/>
    <mergeCell ref="L7:M7"/>
    <mergeCell ref="D6:E6"/>
    <mergeCell ref="F6:G6"/>
    <mergeCell ref="L10:M10"/>
    <mergeCell ref="B9:C9"/>
    <mergeCell ref="D9:E9"/>
    <mergeCell ref="F9:G9"/>
    <mergeCell ref="H9:I9"/>
    <mergeCell ref="J9:K9"/>
    <mergeCell ref="L9:M9"/>
    <mergeCell ref="B10:C10"/>
    <mergeCell ref="D10:E10"/>
    <mergeCell ref="F10:G10"/>
    <mergeCell ref="H10:I10"/>
    <mergeCell ref="J10:K10"/>
    <mergeCell ref="L8:M8"/>
    <mergeCell ref="B7:C7"/>
    <mergeCell ref="A11:M11"/>
    <mergeCell ref="A12:M12"/>
    <mergeCell ref="A13:M13"/>
    <mergeCell ref="A14:M14"/>
    <mergeCell ref="A15:A17"/>
    <mergeCell ref="B15:G15"/>
    <mergeCell ref="H15:M15"/>
    <mergeCell ref="B16:C16"/>
    <mergeCell ref="D16:G16"/>
    <mergeCell ref="H16:I16"/>
    <mergeCell ref="A28:M28"/>
    <mergeCell ref="J16:M16"/>
    <mergeCell ref="A18:A19"/>
    <mergeCell ref="A20:A21"/>
    <mergeCell ref="A22:A23"/>
    <mergeCell ref="A24:A25"/>
    <mergeCell ref="A26:A27"/>
  </mergeCells>
  <phoneticPr fontId="2" type="noConversion"/>
  <pageMargins left="0.7" right="0.7" top="0.75" bottom="0.75" header="0.3" footer="0.3"/>
  <pageSetup paperSize="9" scale="65" orientation="portrait" r:id="rId1"/>
  <ignoredErrors>
    <ignoredError sqref="B26:L26 F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52"/>
  <sheetViews>
    <sheetView view="pageBreakPreview" zoomScaleSheetLayoutView="100" workbookViewId="0">
      <selection sqref="A1:G1"/>
    </sheetView>
  </sheetViews>
  <sheetFormatPr defaultRowHeight="17.25"/>
  <cols>
    <col min="1" max="1" width="15.109375" style="103" customWidth="1"/>
    <col min="2" max="2" width="9" style="103" bestFit="1" customWidth="1"/>
    <col min="3" max="3" width="9.44140625" style="103" bestFit="1" customWidth="1"/>
    <col min="4" max="4" width="8.88671875" style="103"/>
    <col min="5" max="6" width="9.44140625" style="103" bestFit="1" customWidth="1"/>
    <col min="7" max="257" width="8.88671875" style="103"/>
    <col min="258" max="258" width="9" style="103" bestFit="1" customWidth="1"/>
    <col min="259" max="259" width="9.44140625" style="103" bestFit="1" customWidth="1"/>
    <col min="260" max="260" width="8.88671875" style="103"/>
    <col min="261" max="262" width="9.44140625" style="103" bestFit="1" customWidth="1"/>
    <col min="263" max="513" width="8.88671875" style="103"/>
    <col min="514" max="514" width="9" style="103" bestFit="1" customWidth="1"/>
    <col min="515" max="515" width="9.44140625" style="103" bestFit="1" customWidth="1"/>
    <col min="516" max="516" width="8.88671875" style="103"/>
    <col min="517" max="518" width="9.44140625" style="103" bestFit="1" customWidth="1"/>
    <col min="519" max="769" width="8.88671875" style="103"/>
    <col min="770" max="770" width="9" style="103" bestFit="1" customWidth="1"/>
    <col min="771" max="771" width="9.44140625" style="103" bestFit="1" customWidth="1"/>
    <col min="772" max="772" width="8.88671875" style="103"/>
    <col min="773" max="774" width="9.44140625" style="103" bestFit="1" customWidth="1"/>
    <col min="775" max="1025" width="8.88671875" style="103"/>
    <col min="1026" max="1026" width="9" style="103" bestFit="1" customWidth="1"/>
    <col min="1027" max="1027" width="9.44140625" style="103" bestFit="1" customWidth="1"/>
    <col min="1028" max="1028" width="8.88671875" style="103"/>
    <col min="1029" max="1030" width="9.44140625" style="103" bestFit="1" customWidth="1"/>
    <col min="1031" max="1281" width="8.88671875" style="103"/>
    <col min="1282" max="1282" width="9" style="103" bestFit="1" customWidth="1"/>
    <col min="1283" max="1283" width="9.44140625" style="103" bestFit="1" customWidth="1"/>
    <col min="1284" max="1284" width="8.88671875" style="103"/>
    <col min="1285" max="1286" width="9.44140625" style="103" bestFit="1" customWidth="1"/>
    <col min="1287" max="1537" width="8.88671875" style="103"/>
    <col min="1538" max="1538" width="9" style="103" bestFit="1" customWidth="1"/>
    <col min="1539" max="1539" width="9.44140625" style="103" bestFit="1" customWidth="1"/>
    <col min="1540" max="1540" width="8.88671875" style="103"/>
    <col min="1541" max="1542" width="9.44140625" style="103" bestFit="1" customWidth="1"/>
    <col min="1543" max="1793" width="8.88671875" style="103"/>
    <col min="1794" max="1794" width="9" style="103" bestFit="1" customWidth="1"/>
    <col min="1795" max="1795" width="9.44140625" style="103" bestFit="1" customWidth="1"/>
    <col min="1796" max="1796" width="8.88671875" style="103"/>
    <col min="1797" max="1798" width="9.44140625" style="103" bestFit="1" customWidth="1"/>
    <col min="1799" max="2049" width="8.88671875" style="103"/>
    <col min="2050" max="2050" width="9" style="103" bestFit="1" customWidth="1"/>
    <col min="2051" max="2051" width="9.44140625" style="103" bestFit="1" customWidth="1"/>
    <col min="2052" max="2052" width="8.88671875" style="103"/>
    <col min="2053" max="2054" width="9.44140625" style="103" bestFit="1" customWidth="1"/>
    <col min="2055" max="2305" width="8.88671875" style="103"/>
    <col min="2306" max="2306" width="9" style="103" bestFit="1" customWidth="1"/>
    <col min="2307" max="2307" width="9.44140625" style="103" bestFit="1" customWidth="1"/>
    <col min="2308" max="2308" width="8.88671875" style="103"/>
    <col min="2309" max="2310" width="9.44140625" style="103" bestFit="1" customWidth="1"/>
    <col min="2311" max="2561" width="8.88671875" style="103"/>
    <col min="2562" max="2562" width="9" style="103" bestFit="1" customWidth="1"/>
    <col min="2563" max="2563" width="9.44140625" style="103" bestFit="1" customWidth="1"/>
    <col min="2564" max="2564" width="8.88671875" style="103"/>
    <col min="2565" max="2566" width="9.44140625" style="103" bestFit="1" customWidth="1"/>
    <col min="2567" max="2817" width="8.88671875" style="103"/>
    <col min="2818" max="2818" width="9" style="103" bestFit="1" customWidth="1"/>
    <col min="2819" max="2819" width="9.44140625" style="103" bestFit="1" customWidth="1"/>
    <col min="2820" max="2820" width="8.88671875" style="103"/>
    <col min="2821" max="2822" width="9.44140625" style="103" bestFit="1" customWidth="1"/>
    <col min="2823" max="3073" width="8.88671875" style="103"/>
    <col min="3074" max="3074" width="9" style="103" bestFit="1" customWidth="1"/>
    <col min="3075" max="3075" width="9.44140625" style="103" bestFit="1" customWidth="1"/>
    <col min="3076" max="3076" width="8.88671875" style="103"/>
    <col min="3077" max="3078" width="9.44140625" style="103" bestFit="1" customWidth="1"/>
    <col min="3079" max="3329" width="8.88671875" style="103"/>
    <col min="3330" max="3330" width="9" style="103" bestFit="1" customWidth="1"/>
    <col min="3331" max="3331" width="9.44140625" style="103" bestFit="1" customWidth="1"/>
    <col min="3332" max="3332" width="8.88671875" style="103"/>
    <col min="3333" max="3334" width="9.44140625" style="103" bestFit="1" customWidth="1"/>
    <col min="3335" max="3585" width="8.88671875" style="103"/>
    <col min="3586" max="3586" width="9" style="103" bestFit="1" customWidth="1"/>
    <col min="3587" max="3587" width="9.44140625" style="103" bestFit="1" customWidth="1"/>
    <col min="3588" max="3588" width="8.88671875" style="103"/>
    <col min="3589" max="3590" width="9.44140625" style="103" bestFit="1" customWidth="1"/>
    <col min="3591" max="3841" width="8.88671875" style="103"/>
    <col min="3842" max="3842" width="9" style="103" bestFit="1" customWidth="1"/>
    <col min="3843" max="3843" width="9.44140625" style="103" bestFit="1" customWidth="1"/>
    <col min="3844" max="3844" width="8.88671875" style="103"/>
    <col min="3845" max="3846" width="9.44140625" style="103" bestFit="1" customWidth="1"/>
    <col min="3847" max="4097" width="8.88671875" style="103"/>
    <col min="4098" max="4098" width="9" style="103" bestFit="1" customWidth="1"/>
    <col min="4099" max="4099" width="9.44140625" style="103" bestFit="1" customWidth="1"/>
    <col min="4100" max="4100" width="8.88671875" style="103"/>
    <col min="4101" max="4102" width="9.44140625" style="103" bestFit="1" customWidth="1"/>
    <col min="4103" max="4353" width="8.88671875" style="103"/>
    <col min="4354" max="4354" width="9" style="103" bestFit="1" customWidth="1"/>
    <col min="4355" max="4355" width="9.44140625" style="103" bestFit="1" customWidth="1"/>
    <col min="4356" max="4356" width="8.88671875" style="103"/>
    <col min="4357" max="4358" width="9.44140625" style="103" bestFit="1" customWidth="1"/>
    <col min="4359" max="4609" width="8.88671875" style="103"/>
    <col min="4610" max="4610" width="9" style="103" bestFit="1" customWidth="1"/>
    <col min="4611" max="4611" width="9.44140625" style="103" bestFit="1" customWidth="1"/>
    <col min="4612" max="4612" width="8.88671875" style="103"/>
    <col min="4613" max="4614" width="9.44140625" style="103" bestFit="1" customWidth="1"/>
    <col min="4615" max="4865" width="8.88671875" style="103"/>
    <col min="4866" max="4866" width="9" style="103" bestFit="1" customWidth="1"/>
    <col min="4867" max="4867" width="9.44140625" style="103" bestFit="1" customWidth="1"/>
    <col min="4868" max="4868" width="8.88671875" style="103"/>
    <col min="4869" max="4870" width="9.44140625" style="103" bestFit="1" customWidth="1"/>
    <col min="4871" max="5121" width="8.88671875" style="103"/>
    <col min="5122" max="5122" width="9" style="103" bestFit="1" customWidth="1"/>
    <col min="5123" max="5123" width="9.44140625" style="103" bestFit="1" customWidth="1"/>
    <col min="5124" max="5124" width="8.88671875" style="103"/>
    <col min="5125" max="5126" width="9.44140625" style="103" bestFit="1" customWidth="1"/>
    <col min="5127" max="5377" width="8.88671875" style="103"/>
    <col min="5378" max="5378" width="9" style="103" bestFit="1" customWidth="1"/>
    <col min="5379" max="5379" width="9.44140625" style="103" bestFit="1" customWidth="1"/>
    <col min="5380" max="5380" width="8.88671875" style="103"/>
    <col min="5381" max="5382" width="9.44140625" style="103" bestFit="1" customWidth="1"/>
    <col min="5383" max="5633" width="8.88671875" style="103"/>
    <col min="5634" max="5634" width="9" style="103" bestFit="1" customWidth="1"/>
    <col min="5635" max="5635" width="9.44140625" style="103" bestFit="1" customWidth="1"/>
    <col min="5636" max="5636" width="8.88671875" style="103"/>
    <col min="5637" max="5638" width="9.44140625" style="103" bestFit="1" customWidth="1"/>
    <col min="5639" max="5889" width="8.88671875" style="103"/>
    <col min="5890" max="5890" width="9" style="103" bestFit="1" customWidth="1"/>
    <col min="5891" max="5891" width="9.44140625" style="103" bestFit="1" customWidth="1"/>
    <col min="5892" max="5892" width="8.88671875" style="103"/>
    <col min="5893" max="5894" width="9.44140625" style="103" bestFit="1" customWidth="1"/>
    <col min="5895" max="6145" width="8.88671875" style="103"/>
    <col min="6146" max="6146" width="9" style="103" bestFit="1" customWidth="1"/>
    <col min="6147" max="6147" width="9.44140625" style="103" bestFit="1" customWidth="1"/>
    <col min="6148" max="6148" width="8.88671875" style="103"/>
    <col min="6149" max="6150" width="9.44140625" style="103" bestFit="1" customWidth="1"/>
    <col min="6151" max="6401" width="8.88671875" style="103"/>
    <col min="6402" max="6402" width="9" style="103" bestFit="1" customWidth="1"/>
    <col min="6403" max="6403" width="9.44140625" style="103" bestFit="1" customWidth="1"/>
    <col min="6404" max="6404" width="8.88671875" style="103"/>
    <col min="6405" max="6406" width="9.44140625" style="103" bestFit="1" customWidth="1"/>
    <col min="6407" max="6657" width="8.88671875" style="103"/>
    <col min="6658" max="6658" width="9" style="103" bestFit="1" customWidth="1"/>
    <col min="6659" max="6659" width="9.44140625" style="103" bestFit="1" customWidth="1"/>
    <col min="6660" max="6660" width="8.88671875" style="103"/>
    <col min="6661" max="6662" width="9.44140625" style="103" bestFit="1" customWidth="1"/>
    <col min="6663" max="6913" width="8.88671875" style="103"/>
    <col min="6914" max="6914" width="9" style="103" bestFit="1" customWidth="1"/>
    <col min="6915" max="6915" width="9.44140625" style="103" bestFit="1" customWidth="1"/>
    <col min="6916" max="6916" width="8.88671875" style="103"/>
    <col min="6917" max="6918" width="9.44140625" style="103" bestFit="1" customWidth="1"/>
    <col min="6919" max="7169" width="8.88671875" style="103"/>
    <col min="7170" max="7170" width="9" style="103" bestFit="1" customWidth="1"/>
    <col min="7171" max="7171" width="9.44140625" style="103" bestFit="1" customWidth="1"/>
    <col min="7172" max="7172" width="8.88671875" style="103"/>
    <col min="7173" max="7174" width="9.44140625" style="103" bestFit="1" customWidth="1"/>
    <col min="7175" max="7425" width="8.88671875" style="103"/>
    <col min="7426" max="7426" width="9" style="103" bestFit="1" customWidth="1"/>
    <col min="7427" max="7427" width="9.44140625" style="103" bestFit="1" customWidth="1"/>
    <col min="7428" max="7428" width="8.88671875" style="103"/>
    <col min="7429" max="7430" width="9.44140625" style="103" bestFit="1" customWidth="1"/>
    <col min="7431" max="7681" width="8.88671875" style="103"/>
    <col min="7682" max="7682" width="9" style="103" bestFit="1" customWidth="1"/>
    <col min="7683" max="7683" width="9.44140625" style="103" bestFit="1" customWidth="1"/>
    <col min="7684" max="7684" width="8.88671875" style="103"/>
    <col min="7685" max="7686" width="9.44140625" style="103" bestFit="1" customWidth="1"/>
    <col min="7687" max="7937" width="8.88671875" style="103"/>
    <col min="7938" max="7938" width="9" style="103" bestFit="1" customWidth="1"/>
    <col min="7939" max="7939" width="9.44140625" style="103" bestFit="1" customWidth="1"/>
    <col min="7940" max="7940" width="8.88671875" style="103"/>
    <col min="7941" max="7942" width="9.44140625" style="103" bestFit="1" customWidth="1"/>
    <col min="7943" max="8193" width="8.88671875" style="103"/>
    <col min="8194" max="8194" width="9" style="103" bestFit="1" customWidth="1"/>
    <col min="8195" max="8195" width="9.44140625" style="103" bestFit="1" customWidth="1"/>
    <col min="8196" max="8196" width="8.88671875" style="103"/>
    <col min="8197" max="8198" width="9.44140625" style="103" bestFit="1" customWidth="1"/>
    <col min="8199" max="8449" width="8.88671875" style="103"/>
    <col min="8450" max="8450" width="9" style="103" bestFit="1" customWidth="1"/>
    <col min="8451" max="8451" width="9.44140625" style="103" bestFit="1" customWidth="1"/>
    <col min="8452" max="8452" width="8.88671875" style="103"/>
    <col min="8453" max="8454" width="9.44140625" style="103" bestFit="1" customWidth="1"/>
    <col min="8455" max="8705" width="8.88671875" style="103"/>
    <col min="8706" max="8706" width="9" style="103" bestFit="1" customWidth="1"/>
    <col min="8707" max="8707" width="9.44140625" style="103" bestFit="1" customWidth="1"/>
    <col min="8708" max="8708" width="8.88671875" style="103"/>
    <col min="8709" max="8710" width="9.44140625" style="103" bestFit="1" customWidth="1"/>
    <col min="8711" max="8961" width="8.88671875" style="103"/>
    <col min="8962" max="8962" width="9" style="103" bestFit="1" customWidth="1"/>
    <col min="8963" max="8963" width="9.44140625" style="103" bestFit="1" customWidth="1"/>
    <col min="8964" max="8964" width="8.88671875" style="103"/>
    <col min="8965" max="8966" width="9.44140625" style="103" bestFit="1" customWidth="1"/>
    <col min="8967" max="9217" width="8.88671875" style="103"/>
    <col min="9218" max="9218" width="9" style="103" bestFit="1" customWidth="1"/>
    <col min="9219" max="9219" width="9.44140625" style="103" bestFit="1" customWidth="1"/>
    <col min="9220" max="9220" width="8.88671875" style="103"/>
    <col min="9221" max="9222" width="9.44140625" style="103" bestFit="1" customWidth="1"/>
    <col min="9223" max="9473" width="8.88671875" style="103"/>
    <col min="9474" max="9474" width="9" style="103" bestFit="1" customWidth="1"/>
    <col min="9475" max="9475" width="9.44140625" style="103" bestFit="1" customWidth="1"/>
    <col min="9476" max="9476" width="8.88671875" style="103"/>
    <col min="9477" max="9478" width="9.44140625" style="103" bestFit="1" customWidth="1"/>
    <col min="9479" max="9729" width="8.88671875" style="103"/>
    <col min="9730" max="9730" width="9" style="103" bestFit="1" customWidth="1"/>
    <col min="9731" max="9731" width="9.44140625" style="103" bestFit="1" customWidth="1"/>
    <col min="9732" max="9732" width="8.88671875" style="103"/>
    <col min="9733" max="9734" width="9.44140625" style="103" bestFit="1" customWidth="1"/>
    <col min="9735" max="9985" width="8.88671875" style="103"/>
    <col min="9986" max="9986" width="9" style="103" bestFit="1" customWidth="1"/>
    <col min="9987" max="9987" width="9.44140625" style="103" bestFit="1" customWidth="1"/>
    <col min="9988" max="9988" width="8.88671875" style="103"/>
    <col min="9989" max="9990" width="9.44140625" style="103" bestFit="1" customWidth="1"/>
    <col min="9991" max="10241" width="8.88671875" style="103"/>
    <col min="10242" max="10242" width="9" style="103" bestFit="1" customWidth="1"/>
    <col min="10243" max="10243" width="9.44140625" style="103" bestFit="1" customWidth="1"/>
    <col min="10244" max="10244" width="8.88671875" style="103"/>
    <col min="10245" max="10246" width="9.44140625" style="103" bestFit="1" customWidth="1"/>
    <col min="10247" max="10497" width="8.88671875" style="103"/>
    <col min="10498" max="10498" width="9" style="103" bestFit="1" customWidth="1"/>
    <col min="10499" max="10499" width="9.44140625" style="103" bestFit="1" customWidth="1"/>
    <col min="10500" max="10500" width="8.88671875" style="103"/>
    <col min="10501" max="10502" width="9.44140625" style="103" bestFit="1" customWidth="1"/>
    <col min="10503" max="10753" width="8.88671875" style="103"/>
    <col min="10754" max="10754" width="9" style="103" bestFit="1" customWidth="1"/>
    <col min="10755" max="10755" width="9.44140625" style="103" bestFit="1" customWidth="1"/>
    <col min="10756" max="10756" width="8.88671875" style="103"/>
    <col min="10757" max="10758" width="9.44140625" style="103" bestFit="1" customWidth="1"/>
    <col min="10759" max="11009" width="8.88671875" style="103"/>
    <col min="11010" max="11010" width="9" style="103" bestFit="1" customWidth="1"/>
    <col min="11011" max="11011" width="9.44140625" style="103" bestFit="1" customWidth="1"/>
    <col min="11012" max="11012" width="8.88671875" style="103"/>
    <col min="11013" max="11014" width="9.44140625" style="103" bestFit="1" customWidth="1"/>
    <col min="11015" max="11265" width="8.88671875" style="103"/>
    <col min="11266" max="11266" width="9" style="103" bestFit="1" customWidth="1"/>
    <col min="11267" max="11267" width="9.44140625" style="103" bestFit="1" customWidth="1"/>
    <col min="11268" max="11268" width="8.88671875" style="103"/>
    <col min="11269" max="11270" width="9.44140625" style="103" bestFit="1" customWidth="1"/>
    <col min="11271" max="11521" width="8.88671875" style="103"/>
    <col min="11522" max="11522" width="9" style="103" bestFit="1" customWidth="1"/>
    <col min="11523" max="11523" width="9.44140625" style="103" bestFit="1" customWidth="1"/>
    <col min="11524" max="11524" width="8.88671875" style="103"/>
    <col min="11525" max="11526" width="9.44140625" style="103" bestFit="1" customWidth="1"/>
    <col min="11527" max="11777" width="8.88671875" style="103"/>
    <col min="11778" max="11778" width="9" style="103" bestFit="1" customWidth="1"/>
    <col min="11779" max="11779" width="9.44140625" style="103" bestFit="1" customWidth="1"/>
    <col min="11780" max="11780" width="8.88671875" style="103"/>
    <col min="11781" max="11782" width="9.44140625" style="103" bestFit="1" customWidth="1"/>
    <col min="11783" max="12033" width="8.88671875" style="103"/>
    <col min="12034" max="12034" width="9" style="103" bestFit="1" customWidth="1"/>
    <col min="12035" max="12035" width="9.44140625" style="103" bestFit="1" customWidth="1"/>
    <col min="12036" max="12036" width="8.88671875" style="103"/>
    <col min="12037" max="12038" width="9.44140625" style="103" bestFit="1" customWidth="1"/>
    <col min="12039" max="12289" width="8.88671875" style="103"/>
    <col min="12290" max="12290" width="9" style="103" bestFit="1" customWidth="1"/>
    <col min="12291" max="12291" width="9.44140625" style="103" bestFit="1" customWidth="1"/>
    <col min="12292" max="12292" width="8.88671875" style="103"/>
    <col min="12293" max="12294" width="9.44140625" style="103" bestFit="1" customWidth="1"/>
    <col min="12295" max="12545" width="8.88671875" style="103"/>
    <col min="12546" max="12546" width="9" style="103" bestFit="1" customWidth="1"/>
    <col min="12547" max="12547" width="9.44140625" style="103" bestFit="1" customWidth="1"/>
    <col min="12548" max="12548" width="8.88671875" style="103"/>
    <col min="12549" max="12550" width="9.44140625" style="103" bestFit="1" customWidth="1"/>
    <col min="12551" max="12801" width="8.88671875" style="103"/>
    <col min="12802" max="12802" width="9" style="103" bestFit="1" customWidth="1"/>
    <col min="12803" max="12803" width="9.44140625" style="103" bestFit="1" customWidth="1"/>
    <col min="12804" max="12804" width="8.88671875" style="103"/>
    <col min="12805" max="12806" width="9.44140625" style="103" bestFit="1" customWidth="1"/>
    <col min="12807" max="13057" width="8.88671875" style="103"/>
    <col min="13058" max="13058" width="9" style="103" bestFit="1" customWidth="1"/>
    <col min="13059" max="13059" width="9.44140625" style="103" bestFit="1" customWidth="1"/>
    <col min="13060" max="13060" width="8.88671875" style="103"/>
    <col min="13061" max="13062" width="9.44140625" style="103" bestFit="1" customWidth="1"/>
    <col min="13063" max="13313" width="8.88671875" style="103"/>
    <col min="13314" max="13314" width="9" style="103" bestFit="1" customWidth="1"/>
    <col min="13315" max="13315" width="9.44140625" style="103" bestFit="1" customWidth="1"/>
    <col min="13316" max="13316" width="8.88671875" style="103"/>
    <col min="13317" max="13318" width="9.44140625" style="103" bestFit="1" customWidth="1"/>
    <col min="13319" max="13569" width="8.88671875" style="103"/>
    <col min="13570" max="13570" width="9" style="103" bestFit="1" customWidth="1"/>
    <col min="13571" max="13571" width="9.44140625" style="103" bestFit="1" customWidth="1"/>
    <col min="13572" max="13572" width="8.88671875" style="103"/>
    <col min="13573" max="13574" width="9.44140625" style="103" bestFit="1" customWidth="1"/>
    <col min="13575" max="13825" width="8.88671875" style="103"/>
    <col min="13826" max="13826" width="9" style="103" bestFit="1" customWidth="1"/>
    <col min="13827" max="13827" width="9.44140625" style="103" bestFit="1" customWidth="1"/>
    <col min="13828" max="13828" width="8.88671875" style="103"/>
    <col min="13829" max="13830" width="9.44140625" style="103" bestFit="1" customWidth="1"/>
    <col min="13831" max="14081" width="8.88671875" style="103"/>
    <col min="14082" max="14082" width="9" style="103" bestFit="1" customWidth="1"/>
    <col min="14083" max="14083" width="9.44140625" style="103" bestFit="1" customWidth="1"/>
    <col min="14084" max="14084" width="8.88671875" style="103"/>
    <col min="14085" max="14086" width="9.44140625" style="103" bestFit="1" customWidth="1"/>
    <col min="14087" max="14337" width="8.88671875" style="103"/>
    <col min="14338" max="14338" width="9" style="103" bestFit="1" customWidth="1"/>
    <col min="14339" max="14339" width="9.44140625" style="103" bestFit="1" customWidth="1"/>
    <col min="14340" max="14340" width="8.88671875" style="103"/>
    <col min="14341" max="14342" width="9.44140625" style="103" bestFit="1" customWidth="1"/>
    <col min="14343" max="14593" width="8.88671875" style="103"/>
    <col min="14594" max="14594" width="9" style="103" bestFit="1" customWidth="1"/>
    <col min="14595" max="14595" width="9.44140625" style="103" bestFit="1" customWidth="1"/>
    <col min="14596" max="14596" width="8.88671875" style="103"/>
    <col min="14597" max="14598" width="9.44140625" style="103" bestFit="1" customWidth="1"/>
    <col min="14599" max="14849" width="8.88671875" style="103"/>
    <col min="14850" max="14850" width="9" style="103" bestFit="1" customWidth="1"/>
    <col min="14851" max="14851" width="9.44140625" style="103" bestFit="1" customWidth="1"/>
    <col min="14852" max="14852" width="8.88671875" style="103"/>
    <col min="14853" max="14854" width="9.44140625" style="103" bestFit="1" customWidth="1"/>
    <col min="14855" max="15105" width="8.88671875" style="103"/>
    <col min="15106" max="15106" width="9" style="103" bestFit="1" customWidth="1"/>
    <col min="15107" max="15107" width="9.44140625" style="103" bestFit="1" customWidth="1"/>
    <col min="15108" max="15108" width="8.88671875" style="103"/>
    <col min="15109" max="15110" width="9.44140625" style="103" bestFit="1" customWidth="1"/>
    <col min="15111" max="15361" width="8.88671875" style="103"/>
    <col min="15362" max="15362" width="9" style="103" bestFit="1" customWidth="1"/>
    <col min="15363" max="15363" width="9.44140625" style="103" bestFit="1" customWidth="1"/>
    <col min="15364" max="15364" width="8.88671875" style="103"/>
    <col min="15365" max="15366" width="9.44140625" style="103" bestFit="1" customWidth="1"/>
    <col min="15367" max="15617" width="8.88671875" style="103"/>
    <col min="15618" max="15618" width="9" style="103" bestFit="1" customWidth="1"/>
    <col min="15619" max="15619" width="9.44140625" style="103" bestFit="1" customWidth="1"/>
    <col min="15620" max="15620" width="8.88671875" style="103"/>
    <col min="15621" max="15622" width="9.44140625" style="103" bestFit="1" customWidth="1"/>
    <col min="15623" max="15873" width="8.88671875" style="103"/>
    <col min="15874" max="15874" width="9" style="103" bestFit="1" customWidth="1"/>
    <col min="15875" max="15875" width="9.44140625" style="103" bestFit="1" customWidth="1"/>
    <col min="15876" max="15876" width="8.88671875" style="103"/>
    <col min="15877" max="15878" width="9.44140625" style="103" bestFit="1" customWidth="1"/>
    <col min="15879" max="16129" width="8.88671875" style="103"/>
    <col min="16130" max="16130" width="9" style="103" bestFit="1" customWidth="1"/>
    <col min="16131" max="16131" width="9.44140625" style="103" bestFit="1" customWidth="1"/>
    <col min="16132" max="16132" width="8.88671875" style="103"/>
    <col min="16133" max="16134" width="9.44140625" style="103" bestFit="1" customWidth="1"/>
    <col min="16135" max="16384" width="8.88671875" style="103"/>
  </cols>
  <sheetData>
    <row r="1" spans="1:7" ht="26.25">
      <c r="A1" s="281" t="s">
        <v>184</v>
      </c>
      <c r="B1" s="281"/>
      <c r="C1" s="281"/>
      <c r="D1" s="281"/>
      <c r="E1" s="281"/>
      <c r="F1" s="281"/>
      <c r="G1" s="281"/>
    </row>
    <row r="2" spans="1:7" ht="14.25" customHeight="1" thickBot="1">
      <c r="A2" s="10"/>
      <c r="B2" s="146"/>
      <c r="C2" s="146"/>
      <c r="D2" s="146"/>
      <c r="E2" s="146"/>
      <c r="F2" s="146"/>
      <c r="G2" s="166" t="s">
        <v>315</v>
      </c>
    </row>
    <row r="3" spans="1:7">
      <c r="A3" s="304" t="s">
        <v>50</v>
      </c>
      <c r="B3" s="306" t="s">
        <v>176</v>
      </c>
      <c r="C3" s="306"/>
      <c r="D3" s="306"/>
      <c r="E3" s="306" t="s">
        <v>5</v>
      </c>
      <c r="F3" s="306"/>
      <c r="G3" s="307"/>
    </row>
    <row r="4" spans="1:7">
      <c r="A4" s="305"/>
      <c r="B4" s="165" t="s">
        <v>175</v>
      </c>
      <c r="C4" s="165" t="s">
        <v>174</v>
      </c>
      <c r="D4" s="165" t="s">
        <v>6</v>
      </c>
      <c r="E4" s="165" t="s">
        <v>175</v>
      </c>
      <c r="F4" s="165" t="s">
        <v>174</v>
      </c>
      <c r="G4" s="232" t="s">
        <v>6</v>
      </c>
    </row>
    <row r="5" spans="1:7">
      <c r="A5" s="233" t="s">
        <v>51</v>
      </c>
      <c r="B5" s="164">
        <v>30532</v>
      </c>
      <c r="C5" s="164">
        <v>33505</v>
      </c>
      <c r="D5" s="216">
        <f t="shared" ref="D5:D23" si="0">(C5-B5)/B5</f>
        <v>9.7373247740075983E-2</v>
      </c>
      <c r="E5" s="164">
        <v>30532</v>
      </c>
      <c r="F5" s="164">
        <v>33505</v>
      </c>
      <c r="G5" s="234">
        <f t="shared" ref="G5:G23" si="1">(F5-E5)/E5</f>
        <v>9.7373247740075983E-2</v>
      </c>
    </row>
    <row r="6" spans="1:7">
      <c r="A6" s="233" t="s">
        <v>52</v>
      </c>
      <c r="B6" s="164">
        <v>2988</v>
      </c>
      <c r="C6" s="164">
        <v>3088</v>
      </c>
      <c r="D6" s="216">
        <f t="shared" si="0"/>
        <v>3.3467202141900937E-2</v>
      </c>
      <c r="E6" s="164">
        <v>2988</v>
      </c>
      <c r="F6" s="164">
        <v>3088</v>
      </c>
      <c r="G6" s="234">
        <f t="shared" si="1"/>
        <v>3.3467202141900937E-2</v>
      </c>
    </row>
    <row r="7" spans="1:7">
      <c r="A7" s="233" t="s">
        <v>53</v>
      </c>
      <c r="B7" s="164">
        <v>2611</v>
      </c>
      <c r="C7" s="164">
        <v>3011</v>
      </c>
      <c r="D7" s="216">
        <f t="shared" si="0"/>
        <v>0.15319800842589046</v>
      </c>
      <c r="E7" s="164">
        <v>2611</v>
      </c>
      <c r="F7" s="164">
        <v>3011</v>
      </c>
      <c r="G7" s="234">
        <f t="shared" si="1"/>
        <v>0.15319800842589046</v>
      </c>
    </row>
    <row r="8" spans="1:7">
      <c r="A8" s="233" t="s">
        <v>54</v>
      </c>
      <c r="B8" s="164">
        <v>3376</v>
      </c>
      <c r="C8" s="164">
        <v>3484</v>
      </c>
      <c r="D8" s="216">
        <f t="shared" si="0"/>
        <v>3.1990521327014215E-2</v>
      </c>
      <c r="E8" s="164">
        <v>3376</v>
      </c>
      <c r="F8" s="164">
        <v>3484</v>
      </c>
      <c r="G8" s="234">
        <f t="shared" si="1"/>
        <v>3.1990521327014215E-2</v>
      </c>
    </row>
    <row r="9" spans="1:7">
      <c r="A9" s="233" t="s">
        <v>55</v>
      </c>
      <c r="B9" s="164">
        <v>1253</v>
      </c>
      <c r="C9" s="164">
        <v>1388</v>
      </c>
      <c r="D9" s="216">
        <f t="shared" si="0"/>
        <v>0.1077414205905826</v>
      </c>
      <c r="E9" s="164">
        <v>1253</v>
      </c>
      <c r="F9" s="164">
        <v>1388</v>
      </c>
      <c r="G9" s="234">
        <f t="shared" si="1"/>
        <v>0.1077414205905826</v>
      </c>
    </row>
    <row r="10" spans="1:7">
      <c r="A10" s="233" t="s">
        <v>56</v>
      </c>
      <c r="B10" s="164">
        <v>3642</v>
      </c>
      <c r="C10" s="164">
        <v>3830</v>
      </c>
      <c r="D10" s="216">
        <f t="shared" si="0"/>
        <v>5.1619989017023617E-2</v>
      </c>
      <c r="E10" s="164">
        <v>3642</v>
      </c>
      <c r="F10" s="164">
        <v>3830</v>
      </c>
      <c r="G10" s="234">
        <f t="shared" si="1"/>
        <v>5.1619989017023617E-2</v>
      </c>
    </row>
    <row r="11" spans="1:7">
      <c r="A11" s="233" t="s">
        <v>57</v>
      </c>
      <c r="B11" s="164">
        <v>832</v>
      </c>
      <c r="C11" s="164">
        <v>792</v>
      </c>
      <c r="D11" s="216">
        <f t="shared" si="0"/>
        <v>-4.807692307692308E-2</v>
      </c>
      <c r="E11" s="164">
        <v>832</v>
      </c>
      <c r="F11" s="164">
        <v>792</v>
      </c>
      <c r="G11" s="234">
        <f t="shared" si="1"/>
        <v>-4.807692307692308E-2</v>
      </c>
    </row>
    <row r="12" spans="1:7">
      <c r="A12" s="233" t="s">
        <v>58</v>
      </c>
      <c r="B12" s="164">
        <v>23563</v>
      </c>
      <c r="C12" s="164">
        <v>24655</v>
      </c>
      <c r="D12" s="216">
        <f t="shared" si="0"/>
        <v>4.6343844162458091E-2</v>
      </c>
      <c r="E12" s="164">
        <v>23563</v>
      </c>
      <c r="F12" s="164">
        <v>24655</v>
      </c>
      <c r="G12" s="234">
        <f t="shared" si="1"/>
        <v>4.6343844162458091E-2</v>
      </c>
    </row>
    <row r="13" spans="1:7">
      <c r="A13" s="233" t="s">
        <v>59</v>
      </c>
      <c r="B13" s="164">
        <v>1252</v>
      </c>
      <c r="C13" s="164">
        <v>1355</v>
      </c>
      <c r="D13" s="216">
        <f t="shared" si="0"/>
        <v>8.2268370607028754E-2</v>
      </c>
      <c r="E13" s="164">
        <v>1252</v>
      </c>
      <c r="F13" s="164">
        <v>1355</v>
      </c>
      <c r="G13" s="234">
        <f t="shared" si="1"/>
        <v>8.2268370607028754E-2</v>
      </c>
    </row>
    <row r="14" spans="1:7">
      <c r="A14" s="233" t="s">
        <v>183</v>
      </c>
      <c r="B14" s="164">
        <v>1422</v>
      </c>
      <c r="C14" s="164">
        <v>1499</v>
      </c>
      <c r="D14" s="216">
        <f t="shared" si="0"/>
        <v>5.4149085794655417E-2</v>
      </c>
      <c r="E14" s="164">
        <v>1422</v>
      </c>
      <c r="F14" s="164">
        <v>1499</v>
      </c>
      <c r="G14" s="234">
        <f t="shared" si="1"/>
        <v>5.4149085794655417E-2</v>
      </c>
    </row>
    <row r="15" spans="1:7">
      <c r="A15" s="233" t="s">
        <v>182</v>
      </c>
      <c r="B15" s="164">
        <v>2374</v>
      </c>
      <c r="C15" s="164">
        <v>2710</v>
      </c>
      <c r="D15" s="216">
        <f t="shared" si="0"/>
        <v>0.14153327716933445</v>
      </c>
      <c r="E15" s="164">
        <v>2374</v>
      </c>
      <c r="F15" s="164">
        <v>2710</v>
      </c>
      <c r="G15" s="234">
        <f t="shared" si="1"/>
        <v>0.14153327716933445</v>
      </c>
    </row>
    <row r="16" spans="1:7">
      <c r="A16" s="233" t="s">
        <v>181</v>
      </c>
      <c r="B16" s="164">
        <v>1712</v>
      </c>
      <c r="C16" s="164">
        <v>1552</v>
      </c>
      <c r="D16" s="216">
        <f t="shared" si="0"/>
        <v>-9.3457943925233641E-2</v>
      </c>
      <c r="E16" s="164">
        <v>1712</v>
      </c>
      <c r="F16" s="164">
        <v>1552</v>
      </c>
      <c r="G16" s="234">
        <f t="shared" si="1"/>
        <v>-9.3457943925233641E-2</v>
      </c>
    </row>
    <row r="17" spans="1:7">
      <c r="A17" s="233" t="s">
        <v>180</v>
      </c>
      <c r="B17" s="164">
        <v>1020</v>
      </c>
      <c r="C17" s="164">
        <v>1235</v>
      </c>
      <c r="D17" s="216">
        <f t="shared" si="0"/>
        <v>0.2107843137254902</v>
      </c>
      <c r="E17" s="164">
        <v>1020</v>
      </c>
      <c r="F17" s="164">
        <v>1235</v>
      </c>
      <c r="G17" s="234">
        <f t="shared" si="1"/>
        <v>0.2107843137254902</v>
      </c>
    </row>
    <row r="18" spans="1:7">
      <c r="A18" s="233" t="s">
        <v>179</v>
      </c>
      <c r="B18" s="164">
        <v>2287</v>
      </c>
      <c r="C18" s="164">
        <v>2436</v>
      </c>
      <c r="D18" s="216">
        <f t="shared" si="0"/>
        <v>6.5150852645386975E-2</v>
      </c>
      <c r="E18" s="164">
        <v>2287</v>
      </c>
      <c r="F18" s="164">
        <v>2436</v>
      </c>
      <c r="G18" s="234">
        <f t="shared" si="1"/>
        <v>6.5150852645386975E-2</v>
      </c>
    </row>
    <row r="19" spans="1:7">
      <c r="A19" s="233" t="s">
        <v>178</v>
      </c>
      <c r="B19" s="164">
        <v>2035</v>
      </c>
      <c r="C19" s="164">
        <v>2220</v>
      </c>
      <c r="D19" s="216">
        <f t="shared" si="0"/>
        <v>9.0909090909090912E-2</v>
      </c>
      <c r="E19" s="164">
        <v>2035</v>
      </c>
      <c r="F19" s="164">
        <v>2220</v>
      </c>
      <c r="G19" s="234">
        <f t="shared" si="1"/>
        <v>9.0909090909090912E-2</v>
      </c>
    </row>
    <row r="20" spans="1:7">
      <c r="A20" s="233" t="s">
        <v>66</v>
      </c>
      <c r="B20" s="164">
        <v>521</v>
      </c>
      <c r="C20" s="164">
        <v>431</v>
      </c>
      <c r="D20" s="216">
        <f t="shared" si="0"/>
        <v>-0.17274472168905949</v>
      </c>
      <c r="E20" s="164">
        <v>521</v>
      </c>
      <c r="F20" s="164">
        <v>431</v>
      </c>
      <c r="G20" s="234">
        <f t="shared" si="1"/>
        <v>-0.17274472168905949</v>
      </c>
    </row>
    <row r="21" spans="1:7">
      <c r="A21" s="235" t="s">
        <v>313</v>
      </c>
      <c r="B21" s="164">
        <v>106</v>
      </c>
      <c r="C21" s="164">
        <v>184</v>
      </c>
      <c r="D21" s="216">
        <f t="shared" si="0"/>
        <v>0.73584905660377353</v>
      </c>
      <c r="E21" s="164">
        <v>106</v>
      </c>
      <c r="F21" s="164">
        <v>184</v>
      </c>
      <c r="G21" s="234">
        <f t="shared" si="1"/>
        <v>0.73584905660377353</v>
      </c>
    </row>
    <row r="22" spans="1:7" ht="18" thickBot="1">
      <c r="A22" s="236" t="s">
        <v>91</v>
      </c>
      <c r="B22" s="163">
        <v>8</v>
      </c>
      <c r="C22" s="163">
        <v>15</v>
      </c>
      <c r="D22" s="217">
        <f t="shared" si="0"/>
        <v>0.875</v>
      </c>
      <c r="E22" s="163">
        <v>8</v>
      </c>
      <c r="F22" s="163">
        <v>15</v>
      </c>
      <c r="G22" s="237">
        <f t="shared" si="1"/>
        <v>0.875</v>
      </c>
    </row>
    <row r="23" spans="1:7" ht="18.75" thickTop="1" thickBot="1">
      <c r="A23" s="238" t="s">
        <v>8</v>
      </c>
      <c r="B23" s="239">
        <f>SUM(B5:B22)</f>
        <v>81534</v>
      </c>
      <c r="C23" s="239">
        <f>SUM(C5:C22)</f>
        <v>87390</v>
      </c>
      <c r="D23" s="240">
        <f t="shared" si="0"/>
        <v>7.1822797851203185E-2</v>
      </c>
      <c r="E23" s="239">
        <f>SUM(E5:E22)</f>
        <v>81534</v>
      </c>
      <c r="F23" s="239">
        <f>SUM(F5:F22)</f>
        <v>87390</v>
      </c>
      <c r="G23" s="241">
        <f t="shared" si="1"/>
        <v>7.1822797851203185E-2</v>
      </c>
    </row>
    <row r="24" spans="1:7">
      <c r="A24" s="215" t="s">
        <v>312</v>
      </c>
      <c r="B24" s="10"/>
      <c r="C24" s="10"/>
      <c r="D24" s="10"/>
      <c r="E24" s="10"/>
      <c r="F24" s="10"/>
      <c r="G24" s="10"/>
    </row>
    <row r="25" spans="1:7" ht="15" customHeight="1">
      <c r="A25" s="167"/>
      <c r="B25" s="10"/>
      <c r="C25" s="10"/>
      <c r="D25" s="10"/>
      <c r="E25" s="10"/>
      <c r="F25" s="10"/>
      <c r="G25" s="10"/>
    </row>
    <row r="26" spans="1:7" ht="21" customHeight="1">
      <c r="A26" s="281" t="s">
        <v>177</v>
      </c>
      <c r="B26" s="281"/>
      <c r="C26" s="281"/>
      <c r="D26" s="281"/>
      <c r="E26" s="281"/>
      <c r="F26" s="281"/>
      <c r="G26" s="281"/>
    </row>
    <row r="27" spans="1:7" ht="15.75" customHeight="1" thickBot="1">
      <c r="A27" s="10"/>
      <c r="B27" s="146"/>
      <c r="C27" s="146"/>
      <c r="D27" s="146"/>
      <c r="E27" s="146"/>
      <c r="F27" s="146"/>
      <c r="G27" s="166" t="s">
        <v>315</v>
      </c>
    </row>
    <row r="28" spans="1:7">
      <c r="A28" s="304" t="s">
        <v>70</v>
      </c>
      <c r="B28" s="306" t="s">
        <v>176</v>
      </c>
      <c r="C28" s="306"/>
      <c r="D28" s="306"/>
      <c r="E28" s="306" t="s">
        <v>5</v>
      </c>
      <c r="F28" s="306"/>
      <c r="G28" s="307"/>
    </row>
    <row r="29" spans="1:7">
      <c r="A29" s="305"/>
      <c r="B29" s="165" t="s">
        <v>175</v>
      </c>
      <c r="C29" s="165" t="s">
        <v>174</v>
      </c>
      <c r="D29" s="165" t="s">
        <v>6</v>
      </c>
      <c r="E29" s="165" t="s">
        <v>175</v>
      </c>
      <c r="F29" s="165" t="s">
        <v>174</v>
      </c>
      <c r="G29" s="232" t="s">
        <v>6</v>
      </c>
    </row>
    <row r="30" spans="1:7">
      <c r="A30" s="242" t="s">
        <v>314</v>
      </c>
      <c r="B30" s="164">
        <v>4162</v>
      </c>
      <c r="C30" s="164">
        <v>4782</v>
      </c>
      <c r="D30" s="216">
        <f t="shared" ref="D30:D51" si="2">(C30-B30)/B30</f>
        <v>0.14896684286400769</v>
      </c>
      <c r="E30" s="164">
        <v>4162</v>
      </c>
      <c r="F30" s="164">
        <v>4782</v>
      </c>
      <c r="G30" s="234">
        <f t="shared" ref="G30:G51" si="3">(F30-E30)/E30</f>
        <v>0.14896684286400769</v>
      </c>
    </row>
    <row r="31" spans="1:7">
      <c r="A31" s="242" t="s">
        <v>173</v>
      </c>
      <c r="B31" s="164">
        <v>5227</v>
      </c>
      <c r="C31" s="164">
        <v>4680</v>
      </c>
      <c r="D31" s="216">
        <f t="shared" si="2"/>
        <v>-0.10464893820547159</v>
      </c>
      <c r="E31" s="164">
        <v>5227</v>
      </c>
      <c r="F31" s="164">
        <v>4680</v>
      </c>
      <c r="G31" s="234">
        <f t="shared" si="3"/>
        <v>-0.10464893820547159</v>
      </c>
    </row>
    <row r="32" spans="1:7">
      <c r="A32" s="242" t="s">
        <v>172</v>
      </c>
      <c r="B32" s="164">
        <v>1225</v>
      </c>
      <c r="C32" s="164">
        <v>1129</v>
      </c>
      <c r="D32" s="216">
        <f t="shared" si="2"/>
        <v>-7.8367346938775506E-2</v>
      </c>
      <c r="E32" s="164">
        <v>1225</v>
      </c>
      <c r="F32" s="164">
        <v>1129</v>
      </c>
      <c r="G32" s="234">
        <f t="shared" si="3"/>
        <v>-7.8367346938775506E-2</v>
      </c>
    </row>
    <row r="33" spans="1:7">
      <c r="A33" s="242" t="s">
        <v>171</v>
      </c>
      <c r="B33" s="164">
        <v>515</v>
      </c>
      <c r="C33" s="164">
        <v>718</v>
      </c>
      <c r="D33" s="216">
        <f t="shared" si="2"/>
        <v>0.39417475728155338</v>
      </c>
      <c r="E33" s="164">
        <v>515</v>
      </c>
      <c r="F33" s="164">
        <v>718</v>
      </c>
      <c r="G33" s="234">
        <f t="shared" si="3"/>
        <v>0.39417475728155338</v>
      </c>
    </row>
    <row r="34" spans="1:7">
      <c r="A34" s="242" t="s">
        <v>170</v>
      </c>
      <c r="B34" s="164">
        <v>587</v>
      </c>
      <c r="C34" s="164">
        <v>597</v>
      </c>
      <c r="D34" s="216">
        <f t="shared" si="2"/>
        <v>1.7035775127768313E-2</v>
      </c>
      <c r="E34" s="164">
        <v>587</v>
      </c>
      <c r="F34" s="164">
        <v>597</v>
      </c>
      <c r="G34" s="234">
        <f t="shared" si="3"/>
        <v>1.7035775127768313E-2</v>
      </c>
    </row>
    <row r="35" spans="1:7">
      <c r="A35" s="242" t="s">
        <v>169</v>
      </c>
      <c r="B35" s="164">
        <v>426</v>
      </c>
      <c r="C35" s="164">
        <v>417</v>
      </c>
      <c r="D35" s="216">
        <f t="shared" si="2"/>
        <v>-2.1126760563380281E-2</v>
      </c>
      <c r="E35" s="164">
        <v>426</v>
      </c>
      <c r="F35" s="164">
        <v>417</v>
      </c>
      <c r="G35" s="234">
        <f t="shared" si="3"/>
        <v>-2.1126760563380281E-2</v>
      </c>
    </row>
    <row r="36" spans="1:7">
      <c r="A36" s="242" t="s">
        <v>168</v>
      </c>
      <c r="B36" s="164">
        <v>373</v>
      </c>
      <c r="C36" s="164">
        <v>372</v>
      </c>
      <c r="D36" s="216">
        <f t="shared" si="2"/>
        <v>-2.6809651474530832E-3</v>
      </c>
      <c r="E36" s="164">
        <v>373</v>
      </c>
      <c r="F36" s="164">
        <v>372</v>
      </c>
      <c r="G36" s="234">
        <f t="shared" si="3"/>
        <v>-2.6809651474530832E-3</v>
      </c>
    </row>
    <row r="37" spans="1:7">
      <c r="A37" s="242" t="s">
        <v>167</v>
      </c>
      <c r="B37" s="164">
        <v>412</v>
      </c>
      <c r="C37" s="164">
        <v>260</v>
      </c>
      <c r="D37" s="216">
        <f t="shared" si="2"/>
        <v>-0.36893203883495146</v>
      </c>
      <c r="E37" s="164">
        <v>412</v>
      </c>
      <c r="F37" s="164">
        <v>260</v>
      </c>
      <c r="G37" s="234">
        <f t="shared" si="3"/>
        <v>-0.36893203883495146</v>
      </c>
    </row>
    <row r="38" spans="1:7">
      <c r="A38" s="242" t="s">
        <v>166</v>
      </c>
      <c r="B38" s="164">
        <v>171</v>
      </c>
      <c r="C38" s="164">
        <v>210</v>
      </c>
      <c r="D38" s="216">
        <f t="shared" si="2"/>
        <v>0.22807017543859648</v>
      </c>
      <c r="E38" s="164">
        <v>171</v>
      </c>
      <c r="F38" s="164">
        <v>210</v>
      </c>
      <c r="G38" s="234">
        <f t="shared" si="3"/>
        <v>0.22807017543859648</v>
      </c>
    </row>
    <row r="39" spans="1:7">
      <c r="A39" s="242" t="s">
        <v>165</v>
      </c>
      <c r="B39" s="164">
        <v>178</v>
      </c>
      <c r="C39" s="164">
        <v>200</v>
      </c>
      <c r="D39" s="216">
        <f t="shared" si="2"/>
        <v>0.12359550561797752</v>
      </c>
      <c r="E39" s="164">
        <v>178</v>
      </c>
      <c r="F39" s="164">
        <v>200</v>
      </c>
      <c r="G39" s="234">
        <f t="shared" si="3"/>
        <v>0.12359550561797752</v>
      </c>
    </row>
    <row r="40" spans="1:7">
      <c r="A40" s="242" t="s">
        <v>164</v>
      </c>
      <c r="B40" s="164">
        <v>145</v>
      </c>
      <c r="C40" s="164">
        <v>185</v>
      </c>
      <c r="D40" s="216">
        <f t="shared" si="2"/>
        <v>0.27586206896551724</v>
      </c>
      <c r="E40" s="164">
        <v>145</v>
      </c>
      <c r="F40" s="164">
        <v>185</v>
      </c>
      <c r="G40" s="234">
        <f t="shared" si="3"/>
        <v>0.27586206896551724</v>
      </c>
    </row>
    <row r="41" spans="1:7">
      <c r="A41" s="242" t="s">
        <v>163</v>
      </c>
      <c r="B41" s="164">
        <v>159</v>
      </c>
      <c r="C41" s="164">
        <v>164</v>
      </c>
      <c r="D41" s="216">
        <f t="shared" si="2"/>
        <v>3.1446540880503145E-2</v>
      </c>
      <c r="E41" s="164">
        <v>159</v>
      </c>
      <c r="F41" s="164">
        <v>164</v>
      </c>
      <c r="G41" s="234">
        <f t="shared" si="3"/>
        <v>3.1446540880503145E-2</v>
      </c>
    </row>
    <row r="42" spans="1:7">
      <c r="A42" s="242" t="s">
        <v>162</v>
      </c>
      <c r="B42" s="164">
        <v>83</v>
      </c>
      <c r="C42" s="164">
        <v>100</v>
      </c>
      <c r="D42" s="216">
        <f t="shared" si="2"/>
        <v>0.20481927710843373</v>
      </c>
      <c r="E42" s="164">
        <v>83</v>
      </c>
      <c r="F42" s="164">
        <v>100</v>
      </c>
      <c r="G42" s="234">
        <f t="shared" si="3"/>
        <v>0.20481927710843373</v>
      </c>
    </row>
    <row r="43" spans="1:7">
      <c r="A43" s="242" t="s">
        <v>161</v>
      </c>
      <c r="B43" s="164">
        <v>70</v>
      </c>
      <c r="C43" s="164">
        <v>80</v>
      </c>
      <c r="D43" s="216">
        <f t="shared" si="2"/>
        <v>0.14285714285714285</v>
      </c>
      <c r="E43" s="164">
        <v>70</v>
      </c>
      <c r="F43" s="164">
        <v>80</v>
      </c>
      <c r="G43" s="234">
        <f t="shared" si="3"/>
        <v>0.14285714285714285</v>
      </c>
    </row>
    <row r="44" spans="1:7">
      <c r="A44" s="242" t="s">
        <v>160</v>
      </c>
      <c r="B44" s="164">
        <v>63</v>
      </c>
      <c r="C44" s="164">
        <v>78</v>
      </c>
      <c r="D44" s="216">
        <f t="shared" si="2"/>
        <v>0.23809523809523808</v>
      </c>
      <c r="E44" s="164">
        <v>63</v>
      </c>
      <c r="F44" s="164">
        <v>78</v>
      </c>
      <c r="G44" s="234">
        <f t="shared" si="3"/>
        <v>0.23809523809523808</v>
      </c>
    </row>
    <row r="45" spans="1:7">
      <c r="A45" s="242" t="s">
        <v>159</v>
      </c>
      <c r="B45" s="164">
        <v>51</v>
      </c>
      <c r="C45" s="164">
        <v>67</v>
      </c>
      <c r="D45" s="216">
        <f t="shared" si="2"/>
        <v>0.31372549019607843</v>
      </c>
      <c r="E45" s="164">
        <v>51</v>
      </c>
      <c r="F45" s="164">
        <v>67</v>
      </c>
      <c r="G45" s="234">
        <f t="shared" si="3"/>
        <v>0.31372549019607843</v>
      </c>
    </row>
    <row r="46" spans="1:7">
      <c r="A46" s="242" t="s">
        <v>158</v>
      </c>
      <c r="B46" s="164">
        <v>111</v>
      </c>
      <c r="C46" s="164">
        <v>66</v>
      </c>
      <c r="D46" s="216">
        <f t="shared" si="2"/>
        <v>-0.40540540540540543</v>
      </c>
      <c r="E46" s="164">
        <v>111</v>
      </c>
      <c r="F46" s="164">
        <v>66</v>
      </c>
      <c r="G46" s="234">
        <f t="shared" si="3"/>
        <v>-0.40540540540540543</v>
      </c>
    </row>
    <row r="47" spans="1:7">
      <c r="A47" s="242" t="s">
        <v>157</v>
      </c>
      <c r="B47" s="164">
        <v>69</v>
      </c>
      <c r="C47" s="164">
        <v>57</v>
      </c>
      <c r="D47" s="216">
        <f t="shared" si="2"/>
        <v>-0.17391304347826086</v>
      </c>
      <c r="E47" s="164">
        <v>69</v>
      </c>
      <c r="F47" s="164">
        <v>57</v>
      </c>
      <c r="G47" s="234">
        <f t="shared" si="3"/>
        <v>-0.17391304347826086</v>
      </c>
    </row>
    <row r="48" spans="1:7">
      <c r="A48" s="242" t="s">
        <v>156</v>
      </c>
      <c r="B48" s="164">
        <v>83</v>
      </c>
      <c r="C48" s="164">
        <v>51</v>
      </c>
      <c r="D48" s="216">
        <f t="shared" si="2"/>
        <v>-0.38554216867469882</v>
      </c>
      <c r="E48" s="164">
        <v>83</v>
      </c>
      <c r="F48" s="164">
        <v>51</v>
      </c>
      <c r="G48" s="234">
        <f t="shared" si="3"/>
        <v>-0.38554216867469882</v>
      </c>
    </row>
    <row r="49" spans="1:7">
      <c r="A49" s="242" t="s">
        <v>155</v>
      </c>
      <c r="B49" s="164">
        <v>54</v>
      </c>
      <c r="C49" s="164">
        <v>46</v>
      </c>
      <c r="D49" s="216">
        <f t="shared" si="2"/>
        <v>-0.14814814814814814</v>
      </c>
      <c r="E49" s="164">
        <v>54</v>
      </c>
      <c r="F49" s="164">
        <v>46</v>
      </c>
      <c r="G49" s="234">
        <f t="shared" si="3"/>
        <v>-0.14814814814814814</v>
      </c>
    </row>
    <row r="50" spans="1:7" ht="18" thickBot="1">
      <c r="A50" s="236" t="s">
        <v>91</v>
      </c>
      <c r="B50" s="163">
        <v>533</v>
      </c>
      <c r="C50" s="163">
        <v>525</v>
      </c>
      <c r="D50" s="217">
        <f t="shared" si="2"/>
        <v>-1.50093808630394E-2</v>
      </c>
      <c r="E50" s="163">
        <v>533</v>
      </c>
      <c r="F50" s="163">
        <v>525</v>
      </c>
      <c r="G50" s="237">
        <f t="shared" si="3"/>
        <v>-1.50093808630394E-2</v>
      </c>
    </row>
    <row r="51" spans="1:7" ht="18.75" thickTop="1" thickBot="1">
      <c r="A51" s="238" t="s">
        <v>8</v>
      </c>
      <c r="B51" s="239">
        <f>SUM(B30:B50)</f>
        <v>14697</v>
      </c>
      <c r="C51" s="239">
        <f>SUM(C30:C50)</f>
        <v>14784</v>
      </c>
      <c r="D51" s="240">
        <f t="shared" si="2"/>
        <v>5.9195754235558274E-3</v>
      </c>
      <c r="E51" s="239">
        <f>SUM(E30:E50)</f>
        <v>14697</v>
      </c>
      <c r="F51" s="239">
        <f>SUM(F30:F50)</f>
        <v>14784</v>
      </c>
      <c r="G51" s="241">
        <f t="shared" si="3"/>
        <v>5.9195754235558274E-3</v>
      </c>
    </row>
    <row r="52" spans="1:7">
      <c r="A52" s="273" t="s">
        <v>316</v>
      </c>
      <c r="B52" s="273"/>
      <c r="C52" s="273"/>
      <c r="D52" s="273"/>
      <c r="E52" s="273"/>
      <c r="F52" s="273"/>
      <c r="G52" s="273"/>
    </row>
  </sheetData>
  <mergeCells count="9">
    <mergeCell ref="A52:G52"/>
    <mergeCell ref="A28:A29"/>
    <mergeCell ref="B28:D28"/>
    <mergeCell ref="E28:G28"/>
    <mergeCell ref="A1:G1"/>
    <mergeCell ref="A3:A4"/>
    <mergeCell ref="B3:D3"/>
    <mergeCell ref="E3:G3"/>
    <mergeCell ref="A26:G26"/>
  </mergeCells>
  <phoneticPr fontId="2" type="noConversion"/>
  <pageMargins left="0.7" right="0.7" top="0.75" bottom="0.75" header="0.3" footer="0.3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43"/>
  <sheetViews>
    <sheetView view="pageBreakPreview" zoomScaleNormal="55" zoomScaleSheetLayoutView="100" workbookViewId="0"/>
  </sheetViews>
  <sheetFormatPr defaultRowHeight="16.5"/>
  <cols>
    <col min="1" max="1" width="13.5546875" style="1" customWidth="1"/>
    <col min="2" max="3" width="10" style="1" customWidth="1"/>
    <col min="4" max="4" width="10.5546875" style="1" customWidth="1"/>
    <col min="5" max="6" width="10.33203125" style="1" customWidth="1"/>
    <col min="7" max="7" width="10.5546875" style="1" customWidth="1"/>
    <col min="8" max="242" width="8.88671875" style="1"/>
    <col min="243" max="243" width="20.5546875" style="1" customWidth="1"/>
    <col min="244" max="245" width="11.6640625" style="1" bestFit="1" customWidth="1"/>
    <col min="246" max="246" width="8.6640625" style="1" customWidth="1"/>
    <col min="247" max="247" width="10.21875" style="1" customWidth="1"/>
    <col min="248" max="248" width="11.6640625" style="1" bestFit="1" customWidth="1"/>
    <col min="249" max="249" width="9.44140625" style="1" bestFit="1" customWidth="1"/>
    <col min="250" max="498" width="8.88671875" style="1"/>
    <col min="499" max="499" width="20.5546875" style="1" customWidth="1"/>
    <col min="500" max="501" width="11.6640625" style="1" bestFit="1" customWidth="1"/>
    <col min="502" max="502" width="8.6640625" style="1" customWidth="1"/>
    <col min="503" max="503" width="10.21875" style="1" customWidth="1"/>
    <col min="504" max="504" width="11.6640625" style="1" bestFit="1" customWidth="1"/>
    <col min="505" max="505" width="9.44140625" style="1" bestFit="1" customWidth="1"/>
    <col min="506" max="754" width="8.88671875" style="1"/>
    <col min="755" max="755" width="20.5546875" style="1" customWidth="1"/>
    <col min="756" max="757" width="11.6640625" style="1" bestFit="1" customWidth="1"/>
    <col min="758" max="758" width="8.6640625" style="1" customWidth="1"/>
    <col min="759" max="759" width="10.21875" style="1" customWidth="1"/>
    <col min="760" max="760" width="11.6640625" style="1" bestFit="1" customWidth="1"/>
    <col min="761" max="761" width="9.44140625" style="1" bestFit="1" customWidth="1"/>
    <col min="762" max="1010" width="8.88671875" style="1"/>
    <col min="1011" max="1011" width="20.5546875" style="1" customWidth="1"/>
    <col min="1012" max="1013" width="11.6640625" style="1" bestFit="1" customWidth="1"/>
    <col min="1014" max="1014" width="8.6640625" style="1" customWidth="1"/>
    <col min="1015" max="1015" width="10.21875" style="1" customWidth="1"/>
    <col min="1016" max="1016" width="11.6640625" style="1" bestFit="1" customWidth="1"/>
    <col min="1017" max="1017" width="9.44140625" style="1" bestFit="1" customWidth="1"/>
    <col min="1018" max="1266" width="8.88671875" style="1"/>
    <col min="1267" max="1267" width="20.5546875" style="1" customWidth="1"/>
    <col min="1268" max="1269" width="11.6640625" style="1" bestFit="1" customWidth="1"/>
    <col min="1270" max="1270" width="8.6640625" style="1" customWidth="1"/>
    <col min="1271" max="1271" width="10.21875" style="1" customWidth="1"/>
    <col min="1272" max="1272" width="11.6640625" style="1" bestFit="1" customWidth="1"/>
    <col min="1273" max="1273" width="9.44140625" style="1" bestFit="1" customWidth="1"/>
    <col min="1274" max="1522" width="8.88671875" style="1"/>
    <col min="1523" max="1523" width="20.5546875" style="1" customWidth="1"/>
    <col min="1524" max="1525" width="11.6640625" style="1" bestFit="1" customWidth="1"/>
    <col min="1526" max="1526" width="8.6640625" style="1" customWidth="1"/>
    <col min="1527" max="1527" width="10.21875" style="1" customWidth="1"/>
    <col min="1528" max="1528" width="11.6640625" style="1" bestFit="1" customWidth="1"/>
    <col min="1529" max="1529" width="9.44140625" style="1" bestFit="1" customWidth="1"/>
    <col min="1530" max="1778" width="8.88671875" style="1"/>
    <col min="1779" max="1779" width="20.5546875" style="1" customWidth="1"/>
    <col min="1780" max="1781" width="11.6640625" style="1" bestFit="1" customWidth="1"/>
    <col min="1782" max="1782" width="8.6640625" style="1" customWidth="1"/>
    <col min="1783" max="1783" width="10.21875" style="1" customWidth="1"/>
    <col min="1784" max="1784" width="11.6640625" style="1" bestFit="1" customWidth="1"/>
    <col min="1785" max="1785" width="9.44140625" style="1" bestFit="1" customWidth="1"/>
    <col min="1786" max="2034" width="8.88671875" style="1"/>
    <col min="2035" max="2035" width="20.5546875" style="1" customWidth="1"/>
    <col min="2036" max="2037" width="11.6640625" style="1" bestFit="1" customWidth="1"/>
    <col min="2038" max="2038" width="8.6640625" style="1" customWidth="1"/>
    <col min="2039" max="2039" width="10.21875" style="1" customWidth="1"/>
    <col min="2040" max="2040" width="11.6640625" style="1" bestFit="1" customWidth="1"/>
    <col min="2041" max="2041" width="9.44140625" style="1" bestFit="1" customWidth="1"/>
    <col min="2042" max="2290" width="8.88671875" style="1"/>
    <col min="2291" max="2291" width="20.5546875" style="1" customWidth="1"/>
    <col min="2292" max="2293" width="11.6640625" style="1" bestFit="1" customWidth="1"/>
    <col min="2294" max="2294" width="8.6640625" style="1" customWidth="1"/>
    <col min="2295" max="2295" width="10.21875" style="1" customWidth="1"/>
    <col min="2296" max="2296" width="11.6640625" style="1" bestFit="1" customWidth="1"/>
    <col min="2297" max="2297" width="9.44140625" style="1" bestFit="1" customWidth="1"/>
    <col min="2298" max="2546" width="8.88671875" style="1"/>
    <col min="2547" max="2547" width="20.5546875" style="1" customWidth="1"/>
    <col min="2548" max="2549" width="11.6640625" style="1" bestFit="1" customWidth="1"/>
    <col min="2550" max="2550" width="8.6640625" style="1" customWidth="1"/>
    <col min="2551" max="2551" width="10.21875" style="1" customWidth="1"/>
    <col min="2552" max="2552" width="11.6640625" style="1" bestFit="1" customWidth="1"/>
    <col min="2553" max="2553" width="9.44140625" style="1" bestFit="1" customWidth="1"/>
    <col min="2554" max="2802" width="8.88671875" style="1"/>
    <col min="2803" max="2803" width="20.5546875" style="1" customWidth="1"/>
    <col min="2804" max="2805" width="11.6640625" style="1" bestFit="1" customWidth="1"/>
    <col min="2806" max="2806" width="8.6640625" style="1" customWidth="1"/>
    <col min="2807" max="2807" width="10.21875" style="1" customWidth="1"/>
    <col min="2808" max="2808" width="11.6640625" style="1" bestFit="1" customWidth="1"/>
    <col min="2809" max="2809" width="9.44140625" style="1" bestFit="1" customWidth="1"/>
    <col min="2810" max="3058" width="8.88671875" style="1"/>
    <col min="3059" max="3059" width="20.5546875" style="1" customWidth="1"/>
    <col min="3060" max="3061" width="11.6640625" style="1" bestFit="1" customWidth="1"/>
    <col min="3062" max="3062" width="8.6640625" style="1" customWidth="1"/>
    <col min="3063" max="3063" width="10.21875" style="1" customWidth="1"/>
    <col min="3064" max="3064" width="11.6640625" style="1" bestFit="1" customWidth="1"/>
    <col min="3065" max="3065" width="9.44140625" style="1" bestFit="1" customWidth="1"/>
    <col min="3066" max="3314" width="8.88671875" style="1"/>
    <col min="3315" max="3315" width="20.5546875" style="1" customWidth="1"/>
    <col min="3316" max="3317" width="11.6640625" style="1" bestFit="1" customWidth="1"/>
    <col min="3318" max="3318" width="8.6640625" style="1" customWidth="1"/>
    <col min="3319" max="3319" width="10.21875" style="1" customWidth="1"/>
    <col min="3320" max="3320" width="11.6640625" style="1" bestFit="1" customWidth="1"/>
    <col min="3321" max="3321" width="9.44140625" style="1" bestFit="1" customWidth="1"/>
    <col min="3322" max="3570" width="8.88671875" style="1"/>
    <col min="3571" max="3571" width="20.5546875" style="1" customWidth="1"/>
    <col min="3572" max="3573" width="11.6640625" style="1" bestFit="1" customWidth="1"/>
    <col min="3574" max="3574" width="8.6640625" style="1" customWidth="1"/>
    <col min="3575" max="3575" width="10.21875" style="1" customWidth="1"/>
    <col min="3576" max="3576" width="11.6640625" style="1" bestFit="1" customWidth="1"/>
    <col min="3577" max="3577" width="9.44140625" style="1" bestFit="1" customWidth="1"/>
    <col min="3578" max="3826" width="8.88671875" style="1"/>
    <col min="3827" max="3827" width="20.5546875" style="1" customWidth="1"/>
    <col min="3828" max="3829" width="11.6640625" style="1" bestFit="1" customWidth="1"/>
    <col min="3830" max="3830" width="8.6640625" style="1" customWidth="1"/>
    <col min="3831" max="3831" width="10.21875" style="1" customWidth="1"/>
    <col min="3832" max="3832" width="11.6640625" style="1" bestFit="1" customWidth="1"/>
    <col min="3833" max="3833" width="9.44140625" style="1" bestFit="1" customWidth="1"/>
    <col min="3834" max="4082" width="8.88671875" style="1"/>
    <col min="4083" max="4083" width="20.5546875" style="1" customWidth="1"/>
    <col min="4084" max="4085" width="11.6640625" style="1" bestFit="1" customWidth="1"/>
    <col min="4086" max="4086" width="8.6640625" style="1" customWidth="1"/>
    <col min="4087" max="4087" width="10.21875" style="1" customWidth="1"/>
    <col min="4088" max="4088" width="11.6640625" style="1" bestFit="1" customWidth="1"/>
    <col min="4089" max="4089" width="9.44140625" style="1" bestFit="1" customWidth="1"/>
    <col min="4090" max="4338" width="8.88671875" style="1"/>
    <col min="4339" max="4339" width="20.5546875" style="1" customWidth="1"/>
    <col min="4340" max="4341" width="11.6640625" style="1" bestFit="1" customWidth="1"/>
    <col min="4342" max="4342" width="8.6640625" style="1" customWidth="1"/>
    <col min="4343" max="4343" width="10.21875" style="1" customWidth="1"/>
    <col min="4344" max="4344" width="11.6640625" style="1" bestFit="1" customWidth="1"/>
    <col min="4345" max="4345" width="9.44140625" style="1" bestFit="1" customWidth="1"/>
    <col min="4346" max="4594" width="8.88671875" style="1"/>
    <col min="4595" max="4595" width="20.5546875" style="1" customWidth="1"/>
    <col min="4596" max="4597" width="11.6640625" style="1" bestFit="1" customWidth="1"/>
    <col min="4598" max="4598" width="8.6640625" style="1" customWidth="1"/>
    <col min="4599" max="4599" width="10.21875" style="1" customWidth="1"/>
    <col min="4600" max="4600" width="11.6640625" style="1" bestFit="1" customWidth="1"/>
    <col min="4601" max="4601" width="9.44140625" style="1" bestFit="1" customWidth="1"/>
    <col min="4602" max="4850" width="8.88671875" style="1"/>
    <col min="4851" max="4851" width="20.5546875" style="1" customWidth="1"/>
    <col min="4852" max="4853" width="11.6640625" style="1" bestFit="1" customWidth="1"/>
    <col min="4854" max="4854" width="8.6640625" style="1" customWidth="1"/>
    <col min="4855" max="4855" width="10.21875" style="1" customWidth="1"/>
    <col min="4856" max="4856" width="11.6640625" style="1" bestFit="1" customWidth="1"/>
    <col min="4857" max="4857" width="9.44140625" style="1" bestFit="1" customWidth="1"/>
    <col min="4858" max="5106" width="8.88671875" style="1"/>
    <col min="5107" max="5107" width="20.5546875" style="1" customWidth="1"/>
    <col min="5108" max="5109" width="11.6640625" style="1" bestFit="1" customWidth="1"/>
    <col min="5110" max="5110" width="8.6640625" style="1" customWidth="1"/>
    <col min="5111" max="5111" width="10.21875" style="1" customWidth="1"/>
    <col min="5112" max="5112" width="11.6640625" style="1" bestFit="1" customWidth="1"/>
    <col min="5113" max="5113" width="9.44140625" style="1" bestFit="1" customWidth="1"/>
    <col min="5114" max="5362" width="8.88671875" style="1"/>
    <col min="5363" max="5363" width="20.5546875" style="1" customWidth="1"/>
    <col min="5364" max="5365" width="11.6640625" style="1" bestFit="1" customWidth="1"/>
    <col min="5366" max="5366" width="8.6640625" style="1" customWidth="1"/>
    <col min="5367" max="5367" width="10.21875" style="1" customWidth="1"/>
    <col min="5368" max="5368" width="11.6640625" style="1" bestFit="1" customWidth="1"/>
    <col min="5369" max="5369" width="9.44140625" style="1" bestFit="1" customWidth="1"/>
    <col min="5370" max="5618" width="8.88671875" style="1"/>
    <col min="5619" max="5619" width="20.5546875" style="1" customWidth="1"/>
    <col min="5620" max="5621" width="11.6640625" style="1" bestFit="1" customWidth="1"/>
    <col min="5622" max="5622" width="8.6640625" style="1" customWidth="1"/>
    <col min="5623" max="5623" width="10.21875" style="1" customWidth="1"/>
    <col min="5624" max="5624" width="11.6640625" style="1" bestFit="1" customWidth="1"/>
    <col min="5625" max="5625" width="9.44140625" style="1" bestFit="1" customWidth="1"/>
    <col min="5626" max="5874" width="8.88671875" style="1"/>
    <col min="5875" max="5875" width="20.5546875" style="1" customWidth="1"/>
    <col min="5876" max="5877" width="11.6640625" style="1" bestFit="1" customWidth="1"/>
    <col min="5878" max="5878" width="8.6640625" style="1" customWidth="1"/>
    <col min="5879" max="5879" width="10.21875" style="1" customWidth="1"/>
    <col min="5880" max="5880" width="11.6640625" style="1" bestFit="1" customWidth="1"/>
    <col min="5881" max="5881" width="9.44140625" style="1" bestFit="1" customWidth="1"/>
    <col min="5882" max="6130" width="8.88671875" style="1"/>
    <col min="6131" max="6131" width="20.5546875" style="1" customWidth="1"/>
    <col min="6132" max="6133" width="11.6640625" style="1" bestFit="1" customWidth="1"/>
    <col min="6134" max="6134" width="8.6640625" style="1" customWidth="1"/>
    <col min="6135" max="6135" width="10.21875" style="1" customWidth="1"/>
    <col min="6136" max="6136" width="11.6640625" style="1" bestFit="1" customWidth="1"/>
    <col min="6137" max="6137" width="9.44140625" style="1" bestFit="1" customWidth="1"/>
    <col min="6138" max="6386" width="8.88671875" style="1"/>
    <col min="6387" max="6387" width="20.5546875" style="1" customWidth="1"/>
    <col min="6388" max="6389" width="11.6640625" style="1" bestFit="1" customWidth="1"/>
    <col min="6390" max="6390" width="8.6640625" style="1" customWidth="1"/>
    <col min="6391" max="6391" width="10.21875" style="1" customWidth="1"/>
    <col min="6392" max="6392" width="11.6640625" style="1" bestFit="1" customWidth="1"/>
    <col min="6393" max="6393" width="9.44140625" style="1" bestFit="1" customWidth="1"/>
    <col min="6394" max="6642" width="8.88671875" style="1"/>
    <col min="6643" max="6643" width="20.5546875" style="1" customWidth="1"/>
    <col min="6644" max="6645" width="11.6640625" style="1" bestFit="1" customWidth="1"/>
    <col min="6646" max="6646" width="8.6640625" style="1" customWidth="1"/>
    <col min="6647" max="6647" width="10.21875" style="1" customWidth="1"/>
    <col min="6648" max="6648" width="11.6640625" style="1" bestFit="1" customWidth="1"/>
    <col min="6649" max="6649" width="9.44140625" style="1" bestFit="1" customWidth="1"/>
    <col min="6650" max="6898" width="8.88671875" style="1"/>
    <col min="6899" max="6899" width="20.5546875" style="1" customWidth="1"/>
    <col min="6900" max="6901" width="11.6640625" style="1" bestFit="1" customWidth="1"/>
    <col min="6902" max="6902" width="8.6640625" style="1" customWidth="1"/>
    <col min="6903" max="6903" width="10.21875" style="1" customWidth="1"/>
    <col min="6904" max="6904" width="11.6640625" style="1" bestFit="1" customWidth="1"/>
    <col min="6905" max="6905" width="9.44140625" style="1" bestFit="1" customWidth="1"/>
    <col min="6906" max="7154" width="8.88671875" style="1"/>
    <col min="7155" max="7155" width="20.5546875" style="1" customWidth="1"/>
    <col min="7156" max="7157" width="11.6640625" style="1" bestFit="1" customWidth="1"/>
    <col min="7158" max="7158" width="8.6640625" style="1" customWidth="1"/>
    <col min="7159" max="7159" width="10.21875" style="1" customWidth="1"/>
    <col min="7160" max="7160" width="11.6640625" style="1" bestFit="1" customWidth="1"/>
    <col min="7161" max="7161" width="9.44140625" style="1" bestFit="1" customWidth="1"/>
    <col min="7162" max="7410" width="8.88671875" style="1"/>
    <col min="7411" max="7411" width="20.5546875" style="1" customWidth="1"/>
    <col min="7412" max="7413" width="11.6640625" style="1" bestFit="1" customWidth="1"/>
    <col min="7414" max="7414" width="8.6640625" style="1" customWidth="1"/>
    <col min="7415" max="7415" width="10.21875" style="1" customWidth="1"/>
    <col min="7416" max="7416" width="11.6640625" style="1" bestFit="1" customWidth="1"/>
    <col min="7417" max="7417" width="9.44140625" style="1" bestFit="1" customWidth="1"/>
    <col min="7418" max="7666" width="8.88671875" style="1"/>
    <col min="7667" max="7667" width="20.5546875" style="1" customWidth="1"/>
    <col min="7668" max="7669" width="11.6640625" style="1" bestFit="1" customWidth="1"/>
    <col min="7670" max="7670" width="8.6640625" style="1" customWidth="1"/>
    <col min="7671" max="7671" width="10.21875" style="1" customWidth="1"/>
    <col min="7672" max="7672" width="11.6640625" style="1" bestFit="1" customWidth="1"/>
    <col min="7673" max="7673" width="9.44140625" style="1" bestFit="1" customWidth="1"/>
    <col min="7674" max="7922" width="8.88671875" style="1"/>
    <col min="7923" max="7923" width="20.5546875" style="1" customWidth="1"/>
    <col min="7924" max="7925" width="11.6640625" style="1" bestFit="1" customWidth="1"/>
    <col min="7926" max="7926" width="8.6640625" style="1" customWidth="1"/>
    <col min="7927" max="7927" width="10.21875" style="1" customWidth="1"/>
    <col min="7928" max="7928" width="11.6640625" style="1" bestFit="1" customWidth="1"/>
    <col min="7929" max="7929" width="9.44140625" style="1" bestFit="1" customWidth="1"/>
    <col min="7930" max="8178" width="8.88671875" style="1"/>
    <col min="8179" max="8179" width="20.5546875" style="1" customWidth="1"/>
    <col min="8180" max="8181" width="11.6640625" style="1" bestFit="1" customWidth="1"/>
    <col min="8182" max="8182" width="8.6640625" style="1" customWidth="1"/>
    <col min="8183" max="8183" width="10.21875" style="1" customWidth="1"/>
    <col min="8184" max="8184" width="11.6640625" style="1" bestFit="1" customWidth="1"/>
    <col min="8185" max="8185" width="9.44140625" style="1" bestFit="1" customWidth="1"/>
    <col min="8186" max="8434" width="8.88671875" style="1"/>
    <col min="8435" max="8435" width="20.5546875" style="1" customWidth="1"/>
    <col min="8436" max="8437" width="11.6640625" style="1" bestFit="1" customWidth="1"/>
    <col min="8438" max="8438" width="8.6640625" style="1" customWidth="1"/>
    <col min="8439" max="8439" width="10.21875" style="1" customWidth="1"/>
    <col min="8440" max="8440" width="11.6640625" style="1" bestFit="1" customWidth="1"/>
    <col min="8441" max="8441" width="9.44140625" style="1" bestFit="1" customWidth="1"/>
    <col min="8442" max="8690" width="8.88671875" style="1"/>
    <col min="8691" max="8691" width="20.5546875" style="1" customWidth="1"/>
    <col min="8692" max="8693" width="11.6640625" style="1" bestFit="1" customWidth="1"/>
    <col min="8694" max="8694" width="8.6640625" style="1" customWidth="1"/>
    <col min="8695" max="8695" width="10.21875" style="1" customWidth="1"/>
    <col min="8696" max="8696" width="11.6640625" style="1" bestFit="1" customWidth="1"/>
    <col min="8697" max="8697" width="9.44140625" style="1" bestFit="1" customWidth="1"/>
    <col min="8698" max="8946" width="8.88671875" style="1"/>
    <col min="8947" max="8947" width="20.5546875" style="1" customWidth="1"/>
    <col min="8948" max="8949" width="11.6640625" style="1" bestFit="1" customWidth="1"/>
    <col min="8950" max="8950" width="8.6640625" style="1" customWidth="1"/>
    <col min="8951" max="8951" width="10.21875" style="1" customWidth="1"/>
    <col min="8952" max="8952" width="11.6640625" style="1" bestFit="1" customWidth="1"/>
    <col min="8953" max="8953" width="9.44140625" style="1" bestFit="1" customWidth="1"/>
    <col min="8954" max="9202" width="8.88671875" style="1"/>
    <col min="9203" max="9203" width="20.5546875" style="1" customWidth="1"/>
    <col min="9204" max="9205" width="11.6640625" style="1" bestFit="1" customWidth="1"/>
    <col min="9206" max="9206" width="8.6640625" style="1" customWidth="1"/>
    <col min="9207" max="9207" width="10.21875" style="1" customWidth="1"/>
    <col min="9208" max="9208" width="11.6640625" style="1" bestFit="1" customWidth="1"/>
    <col min="9209" max="9209" width="9.44140625" style="1" bestFit="1" customWidth="1"/>
    <col min="9210" max="9458" width="8.88671875" style="1"/>
    <col min="9459" max="9459" width="20.5546875" style="1" customWidth="1"/>
    <col min="9460" max="9461" width="11.6640625" style="1" bestFit="1" customWidth="1"/>
    <col min="9462" max="9462" width="8.6640625" style="1" customWidth="1"/>
    <col min="9463" max="9463" width="10.21875" style="1" customWidth="1"/>
    <col min="9464" max="9464" width="11.6640625" style="1" bestFit="1" customWidth="1"/>
    <col min="9465" max="9465" width="9.44140625" style="1" bestFit="1" customWidth="1"/>
    <col min="9466" max="9714" width="8.88671875" style="1"/>
    <col min="9715" max="9715" width="20.5546875" style="1" customWidth="1"/>
    <col min="9716" max="9717" width="11.6640625" style="1" bestFit="1" customWidth="1"/>
    <col min="9718" max="9718" width="8.6640625" style="1" customWidth="1"/>
    <col min="9719" max="9719" width="10.21875" style="1" customWidth="1"/>
    <col min="9720" max="9720" width="11.6640625" style="1" bestFit="1" customWidth="1"/>
    <col min="9721" max="9721" width="9.44140625" style="1" bestFit="1" customWidth="1"/>
    <col min="9722" max="9970" width="8.88671875" style="1"/>
    <col min="9971" max="9971" width="20.5546875" style="1" customWidth="1"/>
    <col min="9972" max="9973" width="11.6640625" style="1" bestFit="1" customWidth="1"/>
    <col min="9974" max="9974" width="8.6640625" style="1" customWidth="1"/>
    <col min="9975" max="9975" width="10.21875" style="1" customWidth="1"/>
    <col min="9976" max="9976" width="11.6640625" style="1" bestFit="1" customWidth="1"/>
    <col min="9977" max="9977" width="9.44140625" style="1" bestFit="1" customWidth="1"/>
    <col min="9978" max="10226" width="8.88671875" style="1"/>
    <col min="10227" max="10227" width="20.5546875" style="1" customWidth="1"/>
    <col min="10228" max="10229" width="11.6640625" style="1" bestFit="1" customWidth="1"/>
    <col min="10230" max="10230" width="8.6640625" style="1" customWidth="1"/>
    <col min="10231" max="10231" width="10.21875" style="1" customWidth="1"/>
    <col min="10232" max="10232" width="11.6640625" style="1" bestFit="1" customWidth="1"/>
    <col min="10233" max="10233" width="9.44140625" style="1" bestFit="1" customWidth="1"/>
    <col min="10234" max="10482" width="8.88671875" style="1"/>
    <col min="10483" max="10483" width="20.5546875" style="1" customWidth="1"/>
    <col min="10484" max="10485" width="11.6640625" style="1" bestFit="1" customWidth="1"/>
    <col min="10486" max="10486" width="8.6640625" style="1" customWidth="1"/>
    <col min="10487" max="10487" width="10.21875" style="1" customWidth="1"/>
    <col min="10488" max="10488" width="11.6640625" style="1" bestFit="1" customWidth="1"/>
    <col min="10489" max="10489" width="9.44140625" style="1" bestFit="1" customWidth="1"/>
    <col min="10490" max="10738" width="8.88671875" style="1"/>
    <col min="10739" max="10739" width="20.5546875" style="1" customWidth="1"/>
    <col min="10740" max="10741" width="11.6640625" style="1" bestFit="1" customWidth="1"/>
    <col min="10742" max="10742" width="8.6640625" style="1" customWidth="1"/>
    <col min="10743" max="10743" width="10.21875" style="1" customWidth="1"/>
    <col min="10744" max="10744" width="11.6640625" style="1" bestFit="1" customWidth="1"/>
    <col min="10745" max="10745" width="9.44140625" style="1" bestFit="1" customWidth="1"/>
    <col min="10746" max="10994" width="8.88671875" style="1"/>
    <col min="10995" max="10995" width="20.5546875" style="1" customWidth="1"/>
    <col min="10996" max="10997" width="11.6640625" style="1" bestFit="1" customWidth="1"/>
    <col min="10998" max="10998" width="8.6640625" style="1" customWidth="1"/>
    <col min="10999" max="10999" width="10.21875" style="1" customWidth="1"/>
    <col min="11000" max="11000" width="11.6640625" style="1" bestFit="1" customWidth="1"/>
    <col min="11001" max="11001" width="9.44140625" style="1" bestFit="1" customWidth="1"/>
    <col min="11002" max="11250" width="8.88671875" style="1"/>
    <col min="11251" max="11251" width="20.5546875" style="1" customWidth="1"/>
    <col min="11252" max="11253" width="11.6640625" style="1" bestFit="1" customWidth="1"/>
    <col min="11254" max="11254" width="8.6640625" style="1" customWidth="1"/>
    <col min="11255" max="11255" width="10.21875" style="1" customWidth="1"/>
    <col min="11256" max="11256" width="11.6640625" style="1" bestFit="1" customWidth="1"/>
    <col min="11257" max="11257" width="9.44140625" style="1" bestFit="1" customWidth="1"/>
    <col min="11258" max="11506" width="8.88671875" style="1"/>
    <col min="11507" max="11507" width="20.5546875" style="1" customWidth="1"/>
    <col min="11508" max="11509" width="11.6640625" style="1" bestFit="1" customWidth="1"/>
    <col min="11510" max="11510" width="8.6640625" style="1" customWidth="1"/>
    <col min="11511" max="11511" width="10.21875" style="1" customWidth="1"/>
    <col min="11512" max="11512" width="11.6640625" style="1" bestFit="1" customWidth="1"/>
    <col min="11513" max="11513" width="9.44140625" style="1" bestFit="1" customWidth="1"/>
    <col min="11514" max="11762" width="8.88671875" style="1"/>
    <col min="11763" max="11763" width="20.5546875" style="1" customWidth="1"/>
    <col min="11764" max="11765" width="11.6640625" style="1" bestFit="1" customWidth="1"/>
    <col min="11766" max="11766" width="8.6640625" style="1" customWidth="1"/>
    <col min="11767" max="11767" width="10.21875" style="1" customWidth="1"/>
    <col min="11768" max="11768" width="11.6640625" style="1" bestFit="1" customWidth="1"/>
    <col min="11769" max="11769" width="9.44140625" style="1" bestFit="1" customWidth="1"/>
    <col min="11770" max="12018" width="8.88671875" style="1"/>
    <col min="12019" max="12019" width="20.5546875" style="1" customWidth="1"/>
    <col min="12020" max="12021" width="11.6640625" style="1" bestFit="1" customWidth="1"/>
    <col min="12022" max="12022" width="8.6640625" style="1" customWidth="1"/>
    <col min="12023" max="12023" width="10.21875" style="1" customWidth="1"/>
    <col min="12024" max="12024" width="11.6640625" style="1" bestFit="1" customWidth="1"/>
    <col min="12025" max="12025" width="9.44140625" style="1" bestFit="1" customWidth="1"/>
    <col min="12026" max="12274" width="8.88671875" style="1"/>
    <col min="12275" max="12275" width="20.5546875" style="1" customWidth="1"/>
    <col min="12276" max="12277" width="11.6640625" style="1" bestFit="1" customWidth="1"/>
    <col min="12278" max="12278" width="8.6640625" style="1" customWidth="1"/>
    <col min="12279" max="12279" width="10.21875" style="1" customWidth="1"/>
    <col min="12280" max="12280" width="11.6640625" style="1" bestFit="1" customWidth="1"/>
    <col min="12281" max="12281" width="9.44140625" style="1" bestFit="1" customWidth="1"/>
    <col min="12282" max="12530" width="8.88671875" style="1"/>
    <col min="12531" max="12531" width="20.5546875" style="1" customWidth="1"/>
    <col min="12532" max="12533" width="11.6640625" style="1" bestFit="1" customWidth="1"/>
    <col min="12534" max="12534" width="8.6640625" style="1" customWidth="1"/>
    <col min="12535" max="12535" width="10.21875" style="1" customWidth="1"/>
    <col min="12536" max="12536" width="11.6640625" style="1" bestFit="1" customWidth="1"/>
    <col min="12537" max="12537" width="9.44140625" style="1" bestFit="1" customWidth="1"/>
    <col min="12538" max="12786" width="8.88671875" style="1"/>
    <col min="12787" max="12787" width="20.5546875" style="1" customWidth="1"/>
    <col min="12788" max="12789" width="11.6640625" style="1" bestFit="1" customWidth="1"/>
    <col min="12790" max="12790" width="8.6640625" style="1" customWidth="1"/>
    <col min="12791" max="12791" width="10.21875" style="1" customWidth="1"/>
    <col min="12792" max="12792" width="11.6640625" style="1" bestFit="1" customWidth="1"/>
    <col min="12793" max="12793" width="9.44140625" style="1" bestFit="1" customWidth="1"/>
    <col min="12794" max="13042" width="8.88671875" style="1"/>
    <col min="13043" max="13043" width="20.5546875" style="1" customWidth="1"/>
    <col min="13044" max="13045" width="11.6640625" style="1" bestFit="1" customWidth="1"/>
    <col min="13046" max="13046" width="8.6640625" style="1" customWidth="1"/>
    <col min="13047" max="13047" width="10.21875" style="1" customWidth="1"/>
    <col min="13048" max="13048" width="11.6640625" style="1" bestFit="1" customWidth="1"/>
    <col min="13049" max="13049" width="9.44140625" style="1" bestFit="1" customWidth="1"/>
    <col min="13050" max="13298" width="8.88671875" style="1"/>
    <col min="13299" max="13299" width="20.5546875" style="1" customWidth="1"/>
    <col min="13300" max="13301" width="11.6640625" style="1" bestFit="1" customWidth="1"/>
    <col min="13302" max="13302" width="8.6640625" style="1" customWidth="1"/>
    <col min="13303" max="13303" width="10.21875" style="1" customWidth="1"/>
    <col min="13304" max="13304" width="11.6640625" style="1" bestFit="1" customWidth="1"/>
    <col min="13305" max="13305" width="9.44140625" style="1" bestFit="1" customWidth="1"/>
    <col min="13306" max="13554" width="8.88671875" style="1"/>
    <col min="13555" max="13555" width="20.5546875" style="1" customWidth="1"/>
    <col min="13556" max="13557" width="11.6640625" style="1" bestFit="1" customWidth="1"/>
    <col min="13558" max="13558" width="8.6640625" style="1" customWidth="1"/>
    <col min="13559" max="13559" width="10.21875" style="1" customWidth="1"/>
    <col min="13560" max="13560" width="11.6640625" style="1" bestFit="1" customWidth="1"/>
    <col min="13561" max="13561" width="9.44140625" style="1" bestFit="1" customWidth="1"/>
    <col min="13562" max="13810" width="8.88671875" style="1"/>
    <col min="13811" max="13811" width="20.5546875" style="1" customWidth="1"/>
    <col min="13812" max="13813" width="11.6640625" style="1" bestFit="1" customWidth="1"/>
    <col min="13814" max="13814" width="8.6640625" style="1" customWidth="1"/>
    <col min="13815" max="13815" width="10.21875" style="1" customWidth="1"/>
    <col min="13816" max="13816" width="11.6640625" style="1" bestFit="1" customWidth="1"/>
    <col min="13817" max="13817" width="9.44140625" style="1" bestFit="1" customWidth="1"/>
    <col min="13818" max="14066" width="8.88671875" style="1"/>
    <col min="14067" max="14067" width="20.5546875" style="1" customWidth="1"/>
    <col min="14068" max="14069" width="11.6640625" style="1" bestFit="1" customWidth="1"/>
    <col min="14070" max="14070" width="8.6640625" style="1" customWidth="1"/>
    <col min="14071" max="14071" width="10.21875" style="1" customWidth="1"/>
    <col min="14072" max="14072" width="11.6640625" style="1" bestFit="1" customWidth="1"/>
    <col min="14073" max="14073" width="9.44140625" style="1" bestFit="1" customWidth="1"/>
    <col min="14074" max="14322" width="8.88671875" style="1"/>
    <col min="14323" max="14323" width="20.5546875" style="1" customWidth="1"/>
    <col min="14324" max="14325" width="11.6640625" style="1" bestFit="1" customWidth="1"/>
    <col min="14326" max="14326" width="8.6640625" style="1" customWidth="1"/>
    <col min="14327" max="14327" width="10.21875" style="1" customWidth="1"/>
    <col min="14328" max="14328" width="11.6640625" style="1" bestFit="1" customWidth="1"/>
    <col min="14329" max="14329" width="9.44140625" style="1" bestFit="1" customWidth="1"/>
    <col min="14330" max="14578" width="8.88671875" style="1"/>
    <col min="14579" max="14579" width="20.5546875" style="1" customWidth="1"/>
    <col min="14580" max="14581" width="11.6640625" style="1" bestFit="1" customWidth="1"/>
    <col min="14582" max="14582" width="8.6640625" style="1" customWidth="1"/>
    <col min="14583" max="14583" width="10.21875" style="1" customWidth="1"/>
    <col min="14584" max="14584" width="11.6640625" style="1" bestFit="1" customWidth="1"/>
    <col min="14585" max="14585" width="9.44140625" style="1" bestFit="1" customWidth="1"/>
    <col min="14586" max="14834" width="8.88671875" style="1"/>
    <col min="14835" max="14835" width="20.5546875" style="1" customWidth="1"/>
    <col min="14836" max="14837" width="11.6640625" style="1" bestFit="1" customWidth="1"/>
    <col min="14838" max="14838" width="8.6640625" style="1" customWidth="1"/>
    <col min="14839" max="14839" width="10.21875" style="1" customWidth="1"/>
    <col min="14840" max="14840" width="11.6640625" style="1" bestFit="1" customWidth="1"/>
    <col min="14841" max="14841" width="9.44140625" style="1" bestFit="1" customWidth="1"/>
    <col min="14842" max="15090" width="8.88671875" style="1"/>
    <col min="15091" max="15091" width="20.5546875" style="1" customWidth="1"/>
    <col min="15092" max="15093" width="11.6640625" style="1" bestFit="1" customWidth="1"/>
    <col min="15094" max="15094" width="8.6640625" style="1" customWidth="1"/>
    <col min="15095" max="15095" width="10.21875" style="1" customWidth="1"/>
    <col min="15096" max="15096" width="11.6640625" style="1" bestFit="1" customWidth="1"/>
    <col min="15097" max="15097" width="9.44140625" style="1" bestFit="1" customWidth="1"/>
    <col min="15098" max="15346" width="8.88671875" style="1"/>
    <col min="15347" max="15347" width="20.5546875" style="1" customWidth="1"/>
    <col min="15348" max="15349" width="11.6640625" style="1" bestFit="1" customWidth="1"/>
    <col min="15350" max="15350" width="8.6640625" style="1" customWidth="1"/>
    <col min="15351" max="15351" width="10.21875" style="1" customWidth="1"/>
    <col min="15352" max="15352" width="11.6640625" style="1" bestFit="1" customWidth="1"/>
    <col min="15353" max="15353" width="9.44140625" style="1" bestFit="1" customWidth="1"/>
    <col min="15354" max="15602" width="8.88671875" style="1"/>
    <col min="15603" max="15603" width="20.5546875" style="1" customWidth="1"/>
    <col min="15604" max="15605" width="11.6640625" style="1" bestFit="1" customWidth="1"/>
    <col min="15606" max="15606" width="8.6640625" style="1" customWidth="1"/>
    <col min="15607" max="15607" width="10.21875" style="1" customWidth="1"/>
    <col min="15608" max="15608" width="11.6640625" style="1" bestFit="1" customWidth="1"/>
    <col min="15609" max="15609" width="9.44140625" style="1" bestFit="1" customWidth="1"/>
    <col min="15610" max="15858" width="8.88671875" style="1"/>
    <col min="15859" max="15859" width="20.5546875" style="1" customWidth="1"/>
    <col min="15860" max="15861" width="11.6640625" style="1" bestFit="1" customWidth="1"/>
    <col min="15862" max="15862" width="8.6640625" style="1" customWidth="1"/>
    <col min="15863" max="15863" width="10.21875" style="1" customWidth="1"/>
    <col min="15864" max="15864" width="11.6640625" style="1" bestFit="1" customWidth="1"/>
    <col min="15865" max="15865" width="9.44140625" style="1" bestFit="1" customWidth="1"/>
    <col min="15866" max="16114" width="8.88671875" style="1"/>
    <col min="16115" max="16115" width="20.5546875" style="1" customWidth="1"/>
    <col min="16116" max="16117" width="11.6640625" style="1" bestFit="1" customWidth="1"/>
    <col min="16118" max="16118" width="8.6640625" style="1" customWidth="1"/>
    <col min="16119" max="16119" width="10.21875" style="1" customWidth="1"/>
    <col min="16120" max="16120" width="11.6640625" style="1" bestFit="1" customWidth="1"/>
    <col min="16121" max="16121" width="9.44140625" style="1" bestFit="1" customWidth="1"/>
    <col min="16122" max="16384" width="8.88671875" style="1"/>
  </cols>
  <sheetData>
    <row r="1" spans="1:7" s="106" customFormat="1" ht="20.25">
      <c r="A1" s="148" t="s">
        <v>148</v>
      </c>
    </row>
    <row r="2" spans="1:7" s="106" customFormat="1" ht="20.25">
      <c r="A2" s="148" t="s">
        <v>149</v>
      </c>
    </row>
    <row r="3" spans="1:7" s="106" customFormat="1" ht="15.75" customHeight="1" thickBot="1">
      <c r="A3" s="148"/>
    </row>
    <row r="4" spans="1:7" s="103" customFormat="1" ht="21.75" customHeight="1">
      <c r="A4" s="308" t="s">
        <v>106</v>
      </c>
      <c r="B4" s="310" t="s">
        <v>105</v>
      </c>
      <c r="C4" s="310"/>
      <c r="D4" s="310"/>
      <c r="E4" s="310" t="s">
        <v>147</v>
      </c>
      <c r="F4" s="310"/>
      <c r="G4" s="311"/>
    </row>
    <row r="5" spans="1:7" s="103" customFormat="1" ht="21.75" customHeight="1">
      <c r="A5" s="309"/>
      <c r="B5" s="41" t="s">
        <v>104</v>
      </c>
      <c r="C5" s="41" t="s">
        <v>107</v>
      </c>
      <c r="D5" s="41" t="s">
        <v>6</v>
      </c>
      <c r="E5" s="41" t="s">
        <v>104</v>
      </c>
      <c r="F5" s="41" t="s">
        <v>107</v>
      </c>
      <c r="G5" s="150" t="s">
        <v>6</v>
      </c>
    </row>
    <row r="6" spans="1:7" s="103" customFormat="1" ht="21.75" customHeight="1">
      <c r="A6" s="224" t="s">
        <v>142</v>
      </c>
      <c r="B6" s="149">
        <v>1918</v>
      </c>
      <c r="C6" s="149">
        <v>2054</v>
      </c>
      <c r="D6" s="144">
        <f>(C6-B6)/B6</f>
        <v>7.0907194994786232E-2</v>
      </c>
      <c r="E6" s="149">
        <v>1918</v>
      </c>
      <c r="F6" s="149">
        <v>2054</v>
      </c>
      <c r="G6" s="151">
        <f>(F6-E6)/E6</f>
        <v>7.0907194994786232E-2</v>
      </c>
    </row>
    <row r="7" spans="1:7" s="103" customFormat="1" ht="21.75" customHeight="1">
      <c r="A7" s="224" t="s">
        <v>100</v>
      </c>
      <c r="B7" s="149">
        <v>74</v>
      </c>
      <c r="C7" s="149">
        <v>91</v>
      </c>
      <c r="D7" s="144">
        <f t="shared" ref="D7:D17" si="0">(C7-B7)/B7</f>
        <v>0.22972972972972974</v>
      </c>
      <c r="E7" s="149">
        <v>74</v>
      </c>
      <c r="F7" s="149">
        <v>91</v>
      </c>
      <c r="G7" s="151">
        <f t="shared" ref="G7:G17" si="1">(F7-E7)/E7</f>
        <v>0.22972972972972974</v>
      </c>
    </row>
    <row r="8" spans="1:7" s="103" customFormat="1" ht="21.75" customHeight="1">
      <c r="A8" s="224" t="s">
        <v>143</v>
      </c>
      <c r="B8" s="149">
        <v>316</v>
      </c>
      <c r="C8" s="149">
        <v>435</v>
      </c>
      <c r="D8" s="144">
        <f t="shared" si="0"/>
        <v>0.37658227848101267</v>
      </c>
      <c r="E8" s="149">
        <v>316</v>
      </c>
      <c r="F8" s="149">
        <v>435</v>
      </c>
      <c r="G8" s="151">
        <f t="shared" si="1"/>
        <v>0.37658227848101267</v>
      </c>
    </row>
    <row r="9" spans="1:7" s="103" customFormat="1" ht="21.75" customHeight="1">
      <c r="A9" s="224" t="s">
        <v>99</v>
      </c>
      <c r="B9" s="149">
        <v>13065</v>
      </c>
      <c r="C9" s="149">
        <v>13419</v>
      </c>
      <c r="D9" s="144">
        <f t="shared" si="0"/>
        <v>2.7095292766934558E-2</v>
      </c>
      <c r="E9" s="149">
        <v>13065</v>
      </c>
      <c r="F9" s="149">
        <v>13419</v>
      </c>
      <c r="G9" s="151">
        <f t="shared" si="1"/>
        <v>2.7095292766934558E-2</v>
      </c>
    </row>
    <row r="10" spans="1:7" s="103" customFormat="1" ht="21.75" customHeight="1">
      <c r="A10" s="224" t="s">
        <v>144</v>
      </c>
      <c r="B10" s="149">
        <v>5346</v>
      </c>
      <c r="C10" s="149">
        <v>4801</v>
      </c>
      <c r="D10" s="144">
        <f t="shared" si="0"/>
        <v>-0.10194537972315749</v>
      </c>
      <c r="E10" s="149">
        <v>5346</v>
      </c>
      <c r="F10" s="149">
        <v>4801</v>
      </c>
      <c r="G10" s="151">
        <f t="shared" si="1"/>
        <v>-0.10194537972315749</v>
      </c>
    </row>
    <row r="11" spans="1:7" s="103" customFormat="1" ht="21.75" customHeight="1">
      <c r="A11" s="224" t="s">
        <v>145</v>
      </c>
      <c r="B11" s="149">
        <v>24690</v>
      </c>
      <c r="C11" s="149">
        <v>25874</v>
      </c>
      <c r="D11" s="144">
        <f t="shared" si="0"/>
        <v>4.7954637505062778E-2</v>
      </c>
      <c r="E11" s="149">
        <v>24690</v>
      </c>
      <c r="F11" s="149">
        <v>25874</v>
      </c>
      <c r="G11" s="151">
        <f t="shared" si="1"/>
        <v>4.7954637505062778E-2</v>
      </c>
    </row>
    <row r="12" spans="1:7" s="103" customFormat="1" ht="21.75" customHeight="1">
      <c r="A12" s="224" t="s">
        <v>146</v>
      </c>
      <c r="B12" s="149">
        <v>4056</v>
      </c>
      <c r="C12" s="149">
        <v>4723</v>
      </c>
      <c r="D12" s="144">
        <f t="shared" si="0"/>
        <v>0.16444773175542407</v>
      </c>
      <c r="E12" s="149">
        <v>4056</v>
      </c>
      <c r="F12" s="149">
        <v>4723</v>
      </c>
      <c r="G12" s="151">
        <f t="shared" si="1"/>
        <v>0.16444773175542407</v>
      </c>
    </row>
    <row r="13" spans="1:7" s="103" customFormat="1" ht="21.75" customHeight="1">
      <c r="A13" s="224" t="s">
        <v>97</v>
      </c>
      <c r="B13" s="149">
        <v>32068</v>
      </c>
      <c r="C13" s="149">
        <v>35987</v>
      </c>
      <c r="D13" s="144">
        <f t="shared" si="0"/>
        <v>0.1222090557565174</v>
      </c>
      <c r="E13" s="149">
        <v>32068</v>
      </c>
      <c r="F13" s="149">
        <v>35987</v>
      </c>
      <c r="G13" s="151">
        <f t="shared" si="1"/>
        <v>0.1222090557565174</v>
      </c>
    </row>
    <row r="14" spans="1:7" s="103" customFormat="1" ht="21.75" customHeight="1">
      <c r="A14" s="224" t="s">
        <v>96</v>
      </c>
      <c r="B14" s="149">
        <v>14086</v>
      </c>
      <c r="C14" s="149">
        <v>14112</v>
      </c>
      <c r="D14" s="144">
        <f t="shared" si="0"/>
        <v>1.8458043447394576E-3</v>
      </c>
      <c r="E14" s="149">
        <v>14086</v>
      </c>
      <c r="F14" s="149">
        <v>14112</v>
      </c>
      <c r="G14" s="151">
        <f t="shared" si="1"/>
        <v>1.8458043447394576E-3</v>
      </c>
    </row>
    <row r="15" spans="1:7" s="103" customFormat="1" ht="21.75" customHeight="1">
      <c r="A15" s="224" t="s">
        <v>95</v>
      </c>
      <c r="B15" s="149">
        <v>611</v>
      </c>
      <c r="C15" s="149">
        <v>672</v>
      </c>
      <c r="D15" s="144">
        <f t="shared" si="0"/>
        <v>9.9836333878887074E-2</v>
      </c>
      <c r="E15" s="149">
        <v>611</v>
      </c>
      <c r="F15" s="149">
        <v>672</v>
      </c>
      <c r="G15" s="151">
        <f t="shared" si="1"/>
        <v>9.9836333878887074E-2</v>
      </c>
    </row>
    <row r="16" spans="1:7" s="103" customFormat="1" ht="21.75" customHeight="1" thickBot="1">
      <c r="A16" s="251" t="s">
        <v>91</v>
      </c>
      <c r="B16" s="157">
        <v>1</v>
      </c>
      <c r="C16" s="157">
        <v>6</v>
      </c>
      <c r="D16" s="13" t="s">
        <v>318</v>
      </c>
      <c r="E16" s="157">
        <v>1</v>
      </c>
      <c r="F16" s="157">
        <v>6</v>
      </c>
      <c r="G16" s="75" t="s">
        <v>318</v>
      </c>
    </row>
    <row r="17" spans="1:7" s="103" customFormat="1" ht="21.75" customHeight="1" thickTop="1" thickBot="1">
      <c r="A17" s="252" t="s">
        <v>327</v>
      </c>
      <c r="B17" s="154">
        <v>96231</v>
      </c>
      <c r="C17" s="154">
        <v>102174</v>
      </c>
      <c r="D17" s="155">
        <f t="shared" si="0"/>
        <v>6.1757645665118308E-2</v>
      </c>
      <c r="E17" s="154">
        <v>96231</v>
      </c>
      <c r="F17" s="154">
        <v>102174</v>
      </c>
      <c r="G17" s="156">
        <f t="shared" si="1"/>
        <v>6.1757645665118308E-2</v>
      </c>
    </row>
    <row r="18" spans="1:7" s="103" customFormat="1" ht="17.25">
      <c r="A18" s="143" t="s">
        <v>151</v>
      </c>
      <c r="B18" s="146"/>
      <c r="C18" s="146"/>
      <c r="D18" s="147"/>
      <c r="E18" s="146"/>
      <c r="F18" s="146"/>
      <c r="G18" s="147"/>
    </row>
    <row r="19" spans="1:7" s="103" customFormat="1" ht="17.25">
      <c r="A19" s="143" t="s">
        <v>152</v>
      </c>
      <c r="B19" s="143"/>
      <c r="C19" s="143"/>
    </row>
    <row r="20" spans="1:7" s="103" customFormat="1" ht="17.25">
      <c r="A20" s="143" t="s">
        <v>153</v>
      </c>
      <c r="B20" s="143"/>
      <c r="C20" s="143"/>
    </row>
    <row r="21" spans="1:7" s="103" customFormat="1" ht="17.25">
      <c r="A21" s="143" t="s">
        <v>317</v>
      </c>
      <c r="B21" s="143"/>
      <c r="C21" s="143"/>
    </row>
    <row r="22" spans="1:7" s="103" customFormat="1" ht="17.25"/>
    <row r="23" spans="1:7" s="106" customFormat="1" ht="20.25">
      <c r="A23" s="148" t="s">
        <v>150</v>
      </c>
    </row>
    <row r="24" spans="1:7" s="106" customFormat="1" ht="11.25" customHeight="1" thickBot="1">
      <c r="A24" s="148"/>
    </row>
    <row r="25" spans="1:7" s="103" customFormat="1" ht="20.25" customHeight="1">
      <c r="A25" s="312" t="s">
        <v>106</v>
      </c>
      <c r="B25" s="314" t="s">
        <v>105</v>
      </c>
      <c r="C25" s="314"/>
      <c r="D25" s="314"/>
      <c r="E25" s="314"/>
      <c r="F25" s="314"/>
      <c r="G25" s="315"/>
    </row>
    <row r="26" spans="1:7" s="103" customFormat="1" ht="20.25" customHeight="1">
      <c r="A26" s="313"/>
      <c r="B26" s="316" t="s">
        <v>104</v>
      </c>
      <c r="C26" s="316"/>
      <c r="D26" s="316" t="s">
        <v>103</v>
      </c>
      <c r="E26" s="316"/>
      <c r="F26" s="316"/>
      <c r="G26" s="317"/>
    </row>
    <row r="27" spans="1:7" s="103" customFormat="1" ht="20.25" customHeight="1">
      <c r="A27" s="313"/>
      <c r="B27" s="105" t="s">
        <v>102</v>
      </c>
      <c r="C27" s="105" t="s">
        <v>101</v>
      </c>
      <c r="D27" s="105" t="s">
        <v>102</v>
      </c>
      <c r="E27" s="105" t="s">
        <v>6</v>
      </c>
      <c r="F27" s="105" t="s">
        <v>101</v>
      </c>
      <c r="G27" s="152" t="s">
        <v>6</v>
      </c>
    </row>
    <row r="28" spans="1:7" s="103" customFormat="1" ht="20.25" customHeight="1">
      <c r="A28" s="224" t="s">
        <v>142</v>
      </c>
      <c r="B28" s="149">
        <v>1791</v>
      </c>
      <c r="C28" s="149">
        <v>127</v>
      </c>
      <c r="D28" s="149">
        <v>1975</v>
      </c>
      <c r="E28" s="145">
        <f>(D28-B28)/B28</f>
        <v>0.1027359017308766</v>
      </c>
      <c r="F28" s="149">
        <v>79</v>
      </c>
      <c r="G28" s="153">
        <f>(F28-C28)/C28</f>
        <v>-0.37795275590551181</v>
      </c>
    </row>
    <row r="29" spans="1:7" s="103" customFormat="1" ht="20.25" customHeight="1">
      <c r="A29" s="224" t="s">
        <v>100</v>
      </c>
      <c r="B29" s="149">
        <v>56</v>
      </c>
      <c r="C29" s="149">
        <v>18</v>
      </c>
      <c r="D29" s="149">
        <v>73</v>
      </c>
      <c r="E29" s="145">
        <f t="shared" ref="E29:E39" si="2">(D29-B29)/B29</f>
        <v>0.30357142857142855</v>
      </c>
      <c r="F29" s="149">
        <v>18</v>
      </c>
      <c r="G29" s="153">
        <f t="shared" ref="G29:G39" si="3">(F29-C29)/C29</f>
        <v>0</v>
      </c>
    </row>
    <row r="30" spans="1:7" s="103" customFormat="1" ht="20.25" customHeight="1">
      <c r="A30" s="224" t="s">
        <v>143</v>
      </c>
      <c r="B30" s="149">
        <v>64</v>
      </c>
      <c r="C30" s="149">
        <v>252</v>
      </c>
      <c r="D30" s="149">
        <v>71</v>
      </c>
      <c r="E30" s="145">
        <f t="shared" si="2"/>
        <v>0.109375</v>
      </c>
      <c r="F30" s="149">
        <v>364</v>
      </c>
      <c r="G30" s="153">
        <f t="shared" si="3"/>
        <v>0.44444444444444442</v>
      </c>
    </row>
    <row r="31" spans="1:7" s="103" customFormat="1" ht="20.25" customHeight="1">
      <c r="A31" s="224" t="s">
        <v>99</v>
      </c>
      <c r="B31" s="149">
        <v>8185</v>
      </c>
      <c r="C31" s="149">
        <v>4880</v>
      </c>
      <c r="D31" s="149">
        <v>8931</v>
      </c>
      <c r="E31" s="145">
        <f t="shared" si="2"/>
        <v>9.1142333536957845E-2</v>
      </c>
      <c r="F31" s="149">
        <v>4488</v>
      </c>
      <c r="G31" s="153">
        <f t="shared" si="3"/>
        <v>-8.0327868852459017E-2</v>
      </c>
    </row>
    <row r="32" spans="1:7" s="103" customFormat="1" ht="20.25" customHeight="1">
      <c r="A32" s="224" t="s">
        <v>144</v>
      </c>
      <c r="B32" s="149">
        <v>2101</v>
      </c>
      <c r="C32" s="149">
        <v>3245</v>
      </c>
      <c r="D32" s="149">
        <v>2179</v>
      </c>
      <c r="E32" s="145">
        <f t="shared" si="2"/>
        <v>3.7125178486435033E-2</v>
      </c>
      <c r="F32" s="149">
        <v>2622</v>
      </c>
      <c r="G32" s="153">
        <f t="shared" si="3"/>
        <v>-0.19198767334360556</v>
      </c>
    </row>
    <row r="33" spans="1:7" s="103" customFormat="1" ht="20.25" customHeight="1">
      <c r="A33" s="224" t="s">
        <v>145</v>
      </c>
      <c r="B33" s="149">
        <v>9055</v>
      </c>
      <c r="C33" s="149">
        <v>15635</v>
      </c>
      <c r="D33" s="149">
        <v>10263</v>
      </c>
      <c r="E33" s="145">
        <f t="shared" si="2"/>
        <v>0.13340695748205411</v>
      </c>
      <c r="F33" s="149">
        <v>15611</v>
      </c>
      <c r="G33" s="153">
        <f t="shared" si="3"/>
        <v>-1.5350175887432044E-3</v>
      </c>
    </row>
    <row r="34" spans="1:7" s="103" customFormat="1" ht="20.25" customHeight="1">
      <c r="A34" s="224" t="s">
        <v>146</v>
      </c>
      <c r="B34" s="149">
        <v>3683</v>
      </c>
      <c r="C34" s="149">
        <v>373</v>
      </c>
      <c r="D34" s="149">
        <v>4315</v>
      </c>
      <c r="E34" s="145">
        <f t="shared" si="2"/>
        <v>0.17159923975020364</v>
      </c>
      <c r="F34" s="149">
        <v>408</v>
      </c>
      <c r="G34" s="153">
        <f t="shared" si="3"/>
        <v>9.3833780160857902E-2</v>
      </c>
    </row>
    <row r="35" spans="1:7" s="103" customFormat="1" ht="20.25" customHeight="1">
      <c r="A35" s="224" t="s">
        <v>97</v>
      </c>
      <c r="B35" s="149">
        <v>9647</v>
      </c>
      <c r="C35" s="149">
        <v>22421</v>
      </c>
      <c r="D35" s="149">
        <v>10631</v>
      </c>
      <c r="E35" s="145">
        <f t="shared" si="2"/>
        <v>0.10200062195501192</v>
      </c>
      <c r="F35" s="149">
        <v>25356</v>
      </c>
      <c r="G35" s="153">
        <f t="shared" si="3"/>
        <v>0.13090406315507783</v>
      </c>
    </row>
    <row r="36" spans="1:7" s="103" customFormat="1" ht="20.25" customHeight="1">
      <c r="A36" s="224" t="s">
        <v>96</v>
      </c>
      <c r="B36" s="149">
        <v>10659</v>
      </c>
      <c r="C36" s="149">
        <v>3427</v>
      </c>
      <c r="D36" s="149">
        <v>10747</v>
      </c>
      <c r="E36" s="145">
        <f t="shared" si="2"/>
        <v>8.2559339525283791E-3</v>
      </c>
      <c r="F36" s="149">
        <v>3365</v>
      </c>
      <c r="G36" s="153">
        <f t="shared" si="3"/>
        <v>-1.8091625328275459E-2</v>
      </c>
    </row>
    <row r="37" spans="1:7" s="103" customFormat="1" ht="20.25" customHeight="1">
      <c r="A37" s="224" t="s">
        <v>95</v>
      </c>
      <c r="B37" s="149">
        <v>294</v>
      </c>
      <c r="C37" s="149">
        <v>317</v>
      </c>
      <c r="D37" s="149">
        <v>265</v>
      </c>
      <c r="E37" s="145">
        <f t="shared" si="2"/>
        <v>-9.8639455782312924E-2</v>
      </c>
      <c r="F37" s="149">
        <v>407</v>
      </c>
      <c r="G37" s="153">
        <f t="shared" si="3"/>
        <v>0.28391167192429023</v>
      </c>
    </row>
    <row r="38" spans="1:7" s="103" customFormat="1" ht="20.25" customHeight="1" thickBot="1">
      <c r="A38" s="251" t="s">
        <v>91</v>
      </c>
      <c r="B38" s="218">
        <v>1</v>
      </c>
      <c r="C38" s="218" t="s">
        <v>318</v>
      </c>
      <c r="D38" s="218">
        <v>2</v>
      </c>
      <c r="E38" s="219" t="s">
        <v>318</v>
      </c>
      <c r="F38" s="218">
        <v>4</v>
      </c>
      <c r="G38" s="220" t="s">
        <v>318</v>
      </c>
    </row>
    <row r="39" spans="1:7" s="103" customFormat="1" ht="20.25" customHeight="1" thickTop="1" thickBot="1">
      <c r="A39" s="252" t="s">
        <v>327</v>
      </c>
      <c r="B39" s="154">
        <v>45536</v>
      </c>
      <c r="C39" s="154">
        <v>50695</v>
      </c>
      <c r="D39" s="154">
        <v>49452</v>
      </c>
      <c r="E39" s="160">
        <f t="shared" si="2"/>
        <v>8.5997891777933946E-2</v>
      </c>
      <c r="F39" s="154">
        <v>52722</v>
      </c>
      <c r="G39" s="161">
        <f t="shared" si="3"/>
        <v>3.9984219351020811E-2</v>
      </c>
    </row>
    <row r="40" spans="1:7" s="103" customFormat="1" ht="17.25">
      <c r="A40" s="143" t="s">
        <v>151</v>
      </c>
      <c r="B40" s="146"/>
      <c r="C40" s="146"/>
      <c r="D40" s="147"/>
      <c r="E40" s="146"/>
      <c r="F40" s="146"/>
      <c r="G40" s="147"/>
    </row>
    <row r="41" spans="1:7" s="103" customFormat="1" ht="17.25">
      <c r="A41" s="143" t="s">
        <v>152</v>
      </c>
    </row>
    <row r="42" spans="1:7" s="103" customFormat="1" ht="17.25">
      <c r="A42" s="143" t="s">
        <v>153</v>
      </c>
    </row>
    <row r="43" spans="1:7" s="103" customFormat="1" ht="17.25">
      <c r="A43" s="143" t="s">
        <v>154</v>
      </c>
    </row>
  </sheetData>
  <mergeCells count="7">
    <mergeCell ref="A4:A5"/>
    <mergeCell ref="B4:D4"/>
    <mergeCell ref="E4:G4"/>
    <mergeCell ref="A25:A27"/>
    <mergeCell ref="B25:G25"/>
    <mergeCell ref="B26:C26"/>
    <mergeCell ref="D26:G26"/>
  </mergeCells>
  <phoneticPr fontId="2" type="noConversion"/>
  <pageMargins left="0.7" right="0.7" top="0.75" bottom="0.75" header="0.3" footer="0.3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4"/>
  <sheetViews>
    <sheetView view="pageBreakPreview" zoomScaleSheetLayoutView="100" workbookViewId="0">
      <selection sqref="A1:I1"/>
    </sheetView>
  </sheetViews>
  <sheetFormatPr defaultRowHeight="17.25"/>
  <cols>
    <col min="1" max="1" width="8.88671875" style="103"/>
    <col min="2" max="2" width="18.109375" style="103" customWidth="1"/>
    <col min="3" max="5" width="8.88671875" style="103"/>
    <col min="6" max="6" width="18.109375" style="103" customWidth="1"/>
    <col min="7" max="257" width="8.88671875" style="103"/>
    <col min="258" max="258" width="18.109375" style="103" customWidth="1"/>
    <col min="259" max="261" width="8.88671875" style="103"/>
    <col min="262" max="262" width="18.109375" style="103" customWidth="1"/>
    <col min="263" max="513" width="8.88671875" style="103"/>
    <col min="514" max="514" width="18.109375" style="103" customWidth="1"/>
    <col min="515" max="517" width="8.88671875" style="103"/>
    <col min="518" max="518" width="18.109375" style="103" customWidth="1"/>
    <col min="519" max="769" width="8.88671875" style="103"/>
    <col min="770" max="770" width="18.109375" style="103" customWidth="1"/>
    <col min="771" max="773" width="8.88671875" style="103"/>
    <col min="774" max="774" width="18.109375" style="103" customWidth="1"/>
    <col min="775" max="1025" width="8.88671875" style="103"/>
    <col min="1026" max="1026" width="18.109375" style="103" customWidth="1"/>
    <col min="1027" max="1029" width="8.88671875" style="103"/>
    <col min="1030" max="1030" width="18.109375" style="103" customWidth="1"/>
    <col min="1031" max="1281" width="8.88671875" style="103"/>
    <col min="1282" max="1282" width="18.109375" style="103" customWidth="1"/>
    <col min="1283" max="1285" width="8.88671875" style="103"/>
    <col min="1286" max="1286" width="18.109375" style="103" customWidth="1"/>
    <col min="1287" max="1537" width="8.88671875" style="103"/>
    <col min="1538" max="1538" width="18.109375" style="103" customWidth="1"/>
    <col min="1539" max="1541" width="8.88671875" style="103"/>
    <col min="1542" max="1542" width="18.109375" style="103" customWidth="1"/>
    <col min="1543" max="1793" width="8.88671875" style="103"/>
    <col min="1794" max="1794" width="18.109375" style="103" customWidth="1"/>
    <col min="1795" max="1797" width="8.88671875" style="103"/>
    <col min="1798" max="1798" width="18.109375" style="103" customWidth="1"/>
    <col min="1799" max="2049" width="8.88671875" style="103"/>
    <col min="2050" max="2050" width="18.109375" style="103" customWidth="1"/>
    <col min="2051" max="2053" width="8.88671875" style="103"/>
    <col min="2054" max="2054" width="18.109375" style="103" customWidth="1"/>
    <col min="2055" max="2305" width="8.88671875" style="103"/>
    <col min="2306" max="2306" width="18.109375" style="103" customWidth="1"/>
    <col min="2307" max="2309" width="8.88671875" style="103"/>
    <col min="2310" max="2310" width="18.109375" style="103" customWidth="1"/>
    <col min="2311" max="2561" width="8.88671875" style="103"/>
    <col min="2562" max="2562" width="18.109375" style="103" customWidth="1"/>
    <col min="2563" max="2565" width="8.88671875" style="103"/>
    <col min="2566" max="2566" width="18.109375" style="103" customWidth="1"/>
    <col min="2567" max="2817" width="8.88671875" style="103"/>
    <col min="2818" max="2818" width="18.109375" style="103" customWidth="1"/>
    <col min="2819" max="2821" width="8.88671875" style="103"/>
    <col min="2822" max="2822" width="18.109375" style="103" customWidth="1"/>
    <col min="2823" max="3073" width="8.88671875" style="103"/>
    <col min="3074" max="3074" width="18.109375" style="103" customWidth="1"/>
    <col min="3075" max="3077" width="8.88671875" style="103"/>
    <col min="3078" max="3078" width="18.109375" style="103" customWidth="1"/>
    <col min="3079" max="3329" width="8.88671875" style="103"/>
    <col min="3330" max="3330" width="18.109375" style="103" customWidth="1"/>
    <col min="3331" max="3333" width="8.88671875" style="103"/>
    <col min="3334" max="3334" width="18.109375" style="103" customWidth="1"/>
    <col min="3335" max="3585" width="8.88671875" style="103"/>
    <col min="3586" max="3586" width="18.109375" style="103" customWidth="1"/>
    <col min="3587" max="3589" width="8.88671875" style="103"/>
    <col min="3590" max="3590" width="18.109375" style="103" customWidth="1"/>
    <col min="3591" max="3841" width="8.88671875" style="103"/>
    <col min="3842" max="3842" width="18.109375" style="103" customWidth="1"/>
    <col min="3843" max="3845" width="8.88671875" style="103"/>
    <col min="3846" max="3846" width="18.109375" style="103" customWidth="1"/>
    <col min="3847" max="4097" width="8.88671875" style="103"/>
    <col min="4098" max="4098" width="18.109375" style="103" customWidth="1"/>
    <col min="4099" max="4101" width="8.88671875" style="103"/>
    <col min="4102" max="4102" width="18.109375" style="103" customWidth="1"/>
    <col min="4103" max="4353" width="8.88671875" style="103"/>
    <col min="4354" max="4354" width="18.109375" style="103" customWidth="1"/>
    <col min="4355" max="4357" width="8.88671875" style="103"/>
    <col min="4358" max="4358" width="18.109375" style="103" customWidth="1"/>
    <col min="4359" max="4609" width="8.88671875" style="103"/>
    <col min="4610" max="4610" width="18.109375" style="103" customWidth="1"/>
    <col min="4611" max="4613" width="8.88671875" style="103"/>
    <col min="4614" max="4614" width="18.109375" style="103" customWidth="1"/>
    <col min="4615" max="4865" width="8.88671875" style="103"/>
    <col min="4866" max="4866" width="18.109375" style="103" customWidth="1"/>
    <col min="4867" max="4869" width="8.88671875" style="103"/>
    <col min="4870" max="4870" width="18.109375" style="103" customWidth="1"/>
    <col min="4871" max="5121" width="8.88671875" style="103"/>
    <col min="5122" max="5122" width="18.109375" style="103" customWidth="1"/>
    <col min="5123" max="5125" width="8.88671875" style="103"/>
    <col min="5126" max="5126" width="18.109375" style="103" customWidth="1"/>
    <col min="5127" max="5377" width="8.88671875" style="103"/>
    <col min="5378" max="5378" width="18.109375" style="103" customWidth="1"/>
    <col min="5379" max="5381" width="8.88671875" style="103"/>
    <col min="5382" max="5382" width="18.109375" style="103" customWidth="1"/>
    <col min="5383" max="5633" width="8.88671875" style="103"/>
    <col min="5634" max="5634" width="18.109375" style="103" customWidth="1"/>
    <col min="5635" max="5637" width="8.88671875" style="103"/>
    <col min="5638" max="5638" width="18.109375" style="103" customWidth="1"/>
    <col min="5639" max="5889" width="8.88671875" style="103"/>
    <col min="5890" max="5890" width="18.109375" style="103" customWidth="1"/>
    <col min="5891" max="5893" width="8.88671875" style="103"/>
    <col min="5894" max="5894" width="18.109375" style="103" customWidth="1"/>
    <col min="5895" max="6145" width="8.88671875" style="103"/>
    <col min="6146" max="6146" width="18.109375" style="103" customWidth="1"/>
    <col min="6147" max="6149" width="8.88671875" style="103"/>
    <col min="6150" max="6150" width="18.109375" style="103" customWidth="1"/>
    <col min="6151" max="6401" width="8.88671875" style="103"/>
    <col min="6402" max="6402" width="18.109375" style="103" customWidth="1"/>
    <col min="6403" max="6405" width="8.88671875" style="103"/>
    <col min="6406" max="6406" width="18.109375" style="103" customWidth="1"/>
    <col min="6407" max="6657" width="8.88671875" style="103"/>
    <col min="6658" max="6658" width="18.109375" style="103" customWidth="1"/>
    <col min="6659" max="6661" width="8.88671875" style="103"/>
    <col min="6662" max="6662" width="18.109375" style="103" customWidth="1"/>
    <col min="6663" max="6913" width="8.88671875" style="103"/>
    <col min="6914" max="6914" width="18.109375" style="103" customWidth="1"/>
    <col min="6915" max="6917" width="8.88671875" style="103"/>
    <col min="6918" max="6918" width="18.109375" style="103" customWidth="1"/>
    <col min="6919" max="7169" width="8.88671875" style="103"/>
    <col min="7170" max="7170" width="18.109375" style="103" customWidth="1"/>
    <col min="7171" max="7173" width="8.88671875" style="103"/>
    <col min="7174" max="7174" width="18.109375" style="103" customWidth="1"/>
    <col min="7175" max="7425" width="8.88671875" style="103"/>
    <col min="7426" max="7426" width="18.109375" style="103" customWidth="1"/>
    <col min="7427" max="7429" width="8.88671875" style="103"/>
    <col min="7430" max="7430" width="18.109375" style="103" customWidth="1"/>
    <col min="7431" max="7681" width="8.88671875" style="103"/>
    <col min="7682" max="7682" width="18.109375" style="103" customWidth="1"/>
    <col min="7683" max="7685" width="8.88671875" style="103"/>
    <col min="7686" max="7686" width="18.109375" style="103" customWidth="1"/>
    <col min="7687" max="7937" width="8.88671875" style="103"/>
    <col min="7938" max="7938" width="18.109375" style="103" customWidth="1"/>
    <col min="7939" max="7941" width="8.88671875" style="103"/>
    <col min="7942" max="7942" width="18.109375" style="103" customWidth="1"/>
    <col min="7943" max="8193" width="8.88671875" style="103"/>
    <col min="8194" max="8194" width="18.109375" style="103" customWidth="1"/>
    <col min="8195" max="8197" width="8.88671875" style="103"/>
    <col min="8198" max="8198" width="18.109375" style="103" customWidth="1"/>
    <col min="8199" max="8449" width="8.88671875" style="103"/>
    <col min="8450" max="8450" width="18.109375" style="103" customWidth="1"/>
    <col min="8451" max="8453" width="8.88671875" style="103"/>
    <col min="8454" max="8454" width="18.109375" style="103" customWidth="1"/>
    <col min="8455" max="8705" width="8.88671875" style="103"/>
    <col min="8706" max="8706" width="18.109375" style="103" customWidth="1"/>
    <col min="8707" max="8709" width="8.88671875" style="103"/>
    <col min="8710" max="8710" width="18.109375" style="103" customWidth="1"/>
    <col min="8711" max="8961" width="8.88671875" style="103"/>
    <col min="8962" max="8962" width="18.109375" style="103" customWidth="1"/>
    <col min="8963" max="8965" width="8.88671875" style="103"/>
    <col min="8966" max="8966" width="18.109375" style="103" customWidth="1"/>
    <col min="8967" max="9217" width="8.88671875" style="103"/>
    <col min="9218" max="9218" width="18.109375" style="103" customWidth="1"/>
    <col min="9219" max="9221" width="8.88671875" style="103"/>
    <col min="9222" max="9222" width="18.109375" style="103" customWidth="1"/>
    <col min="9223" max="9473" width="8.88671875" style="103"/>
    <col min="9474" max="9474" width="18.109375" style="103" customWidth="1"/>
    <col min="9475" max="9477" width="8.88671875" style="103"/>
    <col min="9478" max="9478" width="18.109375" style="103" customWidth="1"/>
    <col min="9479" max="9729" width="8.88671875" style="103"/>
    <col min="9730" max="9730" width="18.109375" style="103" customWidth="1"/>
    <col min="9731" max="9733" width="8.88671875" style="103"/>
    <col min="9734" max="9734" width="18.109375" style="103" customWidth="1"/>
    <col min="9735" max="9985" width="8.88671875" style="103"/>
    <col min="9986" max="9986" width="18.109375" style="103" customWidth="1"/>
    <col min="9987" max="9989" width="8.88671875" style="103"/>
    <col min="9990" max="9990" width="18.109375" style="103" customWidth="1"/>
    <col min="9991" max="10241" width="8.88671875" style="103"/>
    <col min="10242" max="10242" width="18.109375" style="103" customWidth="1"/>
    <col min="10243" max="10245" width="8.88671875" style="103"/>
    <col min="10246" max="10246" width="18.109375" style="103" customWidth="1"/>
    <col min="10247" max="10497" width="8.88671875" style="103"/>
    <col min="10498" max="10498" width="18.109375" style="103" customWidth="1"/>
    <col min="10499" max="10501" width="8.88671875" style="103"/>
    <col min="10502" max="10502" width="18.109375" style="103" customWidth="1"/>
    <col min="10503" max="10753" width="8.88671875" style="103"/>
    <col min="10754" max="10754" width="18.109375" style="103" customWidth="1"/>
    <col min="10755" max="10757" width="8.88671875" style="103"/>
    <col min="10758" max="10758" width="18.109375" style="103" customWidth="1"/>
    <col min="10759" max="11009" width="8.88671875" style="103"/>
    <col min="11010" max="11010" width="18.109375" style="103" customWidth="1"/>
    <col min="11011" max="11013" width="8.88671875" style="103"/>
    <col min="11014" max="11014" width="18.109375" style="103" customWidth="1"/>
    <col min="11015" max="11265" width="8.88671875" style="103"/>
    <col min="11266" max="11266" width="18.109375" style="103" customWidth="1"/>
    <col min="11267" max="11269" width="8.88671875" style="103"/>
    <col min="11270" max="11270" width="18.109375" style="103" customWidth="1"/>
    <col min="11271" max="11521" width="8.88671875" style="103"/>
    <col min="11522" max="11522" width="18.109375" style="103" customWidth="1"/>
    <col min="11523" max="11525" width="8.88671875" style="103"/>
    <col min="11526" max="11526" width="18.109375" style="103" customWidth="1"/>
    <col min="11527" max="11777" width="8.88671875" style="103"/>
    <col min="11778" max="11778" width="18.109375" style="103" customWidth="1"/>
    <col min="11779" max="11781" width="8.88671875" style="103"/>
    <col min="11782" max="11782" width="18.109375" style="103" customWidth="1"/>
    <col min="11783" max="12033" width="8.88671875" style="103"/>
    <col min="12034" max="12034" width="18.109375" style="103" customWidth="1"/>
    <col min="12035" max="12037" width="8.88671875" style="103"/>
    <col min="12038" max="12038" width="18.109375" style="103" customWidth="1"/>
    <col min="12039" max="12289" width="8.88671875" style="103"/>
    <col min="12290" max="12290" width="18.109375" style="103" customWidth="1"/>
    <col min="12291" max="12293" width="8.88671875" style="103"/>
    <col min="12294" max="12294" width="18.109375" style="103" customWidth="1"/>
    <col min="12295" max="12545" width="8.88671875" style="103"/>
    <col min="12546" max="12546" width="18.109375" style="103" customWidth="1"/>
    <col min="12547" max="12549" width="8.88671875" style="103"/>
    <col min="12550" max="12550" width="18.109375" style="103" customWidth="1"/>
    <col min="12551" max="12801" width="8.88671875" style="103"/>
    <col min="12802" max="12802" width="18.109375" style="103" customWidth="1"/>
    <col min="12803" max="12805" width="8.88671875" style="103"/>
    <col min="12806" max="12806" width="18.109375" style="103" customWidth="1"/>
    <col min="12807" max="13057" width="8.88671875" style="103"/>
    <col min="13058" max="13058" width="18.109375" style="103" customWidth="1"/>
    <col min="13059" max="13061" width="8.88671875" style="103"/>
    <col min="13062" max="13062" width="18.109375" style="103" customWidth="1"/>
    <col min="13063" max="13313" width="8.88671875" style="103"/>
    <col min="13314" max="13314" width="18.109375" style="103" customWidth="1"/>
    <col min="13315" max="13317" width="8.88671875" style="103"/>
    <col min="13318" max="13318" width="18.109375" style="103" customWidth="1"/>
    <col min="13319" max="13569" width="8.88671875" style="103"/>
    <col min="13570" max="13570" width="18.109375" style="103" customWidth="1"/>
    <col min="13571" max="13573" width="8.88671875" style="103"/>
    <col min="13574" max="13574" width="18.109375" style="103" customWidth="1"/>
    <col min="13575" max="13825" width="8.88671875" style="103"/>
    <col min="13826" max="13826" width="18.109375" style="103" customWidth="1"/>
    <col min="13827" max="13829" width="8.88671875" style="103"/>
    <col min="13830" max="13830" width="18.109375" style="103" customWidth="1"/>
    <col min="13831" max="14081" width="8.88671875" style="103"/>
    <col min="14082" max="14082" width="18.109375" style="103" customWidth="1"/>
    <col min="14083" max="14085" width="8.88671875" style="103"/>
    <col min="14086" max="14086" width="18.109375" style="103" customWidth="1"/>
    <col min="14087" max="14337" width="8.88671875" style="103"/>
    <col min="14338" max="14338" width="18.109375" style="103" customWidth="1"/>
    <col min="14339" max="14341" width="8.88671875" style="103"/>
    <col min="14342" max="14342" width="18.109375" style="103" customWidth="1"/>
    <col min="14343" max="14593" width="8.88671875" style="103"/>
    <col min="14594" max="14594" width="18.109375" style="103" customWidth="1"/>
    <col min="14595" max="14597" width="8.88671875" style="103"/>
    <col min="14598" max="14598" width="18.109375" style="103" customWidth="1"/>
    <col min="14599" max="14849" width="8.88671875" style="103"/>
    <col min="14850" max="14850" width="18.109375" style="103" customWidth="1"/>
    <col min="14851" max="14853" width="8.88671875" style="103"/>
    <col min="14854" max="14854" width="18.109375" style="103" customWidth="1"/>
    <col min="14855" max="15105" width="8.88671875" style="103"/>
    <col min="15106" max="15106" width="18.109375" style="103" customWidth="1"/>
    <col min="15107" max="15109" width="8.88671875" style="103"/>
    <col min="15110" max="15110" width="18.109375" style="103" customWidth="1"/>
    <col min="15111" max="15361" width="8.88671875" style="103"/>
    <col min="15362" max="15362" width="18.109375" style="103" customWidth="1"/>
    <col min="15363" max="15365" width="8.88671875" style="103"/>
    <col min="15366" max="15366" width="18.109375" style="103" customWidth="1"/>
    <col min="15367" max="15617" width="8.88671875" style="103"/>
    <col min="15618" max="15618" width="18.109375" style="103" customWidth="1"/>
    <col min="15619" max="15621" width="8.88671875" style="103"/>
    <col min="15622" max="15622" width="18.109375" style="103" customWidth="1"/>
    <col min="15623" max="15873" width="8.88671875" style="103"/>
    <col min="15874" max="15874" width="18.109375" style="103" customWidth="1"/>
    <col min="15875" max="15877" width="8.88671875" style="103"/>
    <col min="15878" max="15878" width="18.109375" style="103" customWidth="1"/>
    <col min="15879" max="16129" width="8.88671875" style="103"/>
    <col min="16130" max="16130" width="18.109375" style="103" customWidth="1"/>
    <col min="16131" max="16133" width="8.88671875" style="103"/>
    <col min="16134" max="16134" width="18.109375" style="103" customWidth="1"/>
    <col min="16135" max="16384" width="8.88671875" style="103"/>
  </cols>
  <sheetData>
    <row r="1" spans="1:9" s="174" customFormat="1" ht="26.25">
      <c r="A1" s="320" t="s">
        <v>220</v>
      </c>
      <c r="B1" s="321"/>
      <c r="C1" s="321"/>
      <c r="D1" s="321"/>
      <c r="E1" s="321"/>
      <c r="F1" s="321"/>
      <c r="G1" s="321"/>
      <c r="H1" s="321"/>
      <c r="I1" s="321"/>
    </row>
    <row r="2" spans="1:9" s="106" customFormat="1" ht="20.25">
      <c r="A2" s="322" t="s">
        <v>321</v>
      </c>
      <c r="B2" s="323"/>
      <c r="C2" s="323"/>
      <c r="D2" s="323"/>
      <c r="E2" s="323"/>
      <c r="F2" s="323"/>
      <c r="G2" s="323"/>
      <c r="H2" s="323"/>
      <c r="I2" s="323"/>
    </row>
    <row r="3" spans="1:9" s="106" customFormat="1" ht="21" thickBot="1">
      <c r="A3" s="324" t="s">
        <v>219</v>
      </c>
      <c r="B3" s="324"/>
      <c r="C3" s="324"/>
      <c r="D3" s="324"/>
      <c r="E3" s="324"/>
      <c r="F3" s="324"/>
      <c r="G3" s="324"/>
      <c r="H3" s="324"/>
      <c r="I3" s="324"/>
    </row>
    <row r="4" spans="1:9">
      <c r="A4" s="308" t="s">
        <v>196</v>
      </c>
      <c r="B4" s="310" t="s">
        <v>206</v>
      </c>
      <c r="C4" s="310" t="s">
        <v>207</v>
      </c>
      <c r="D4" s="310"/>
      <c r="E4" s="310"/>
      <c r="F4" s="310" t="s">
        <v>206</v>
      </c>
      <c r="G4" s="310" t="s">
        <v>5</v>
      </c>
      <c r="H4" s="310"/>
      <c r="I4" s="311"/>
    </row>
    <row r="5" spans="1:9">
      <c r="A5" s="309"/>
      <c r="B5" s="318"/>
      <c r="C5" s="43" t="s">
        <v>218</v>
      </c>
      <c r="D5" s="43" t="s">
        <v>217</v>
      </c>
      <c r="E5" s="43" t="s">
        <v>6</v>
      </c>
      <c r="F5" s="318"/>
      <c r="G5" s="43" t="s">
        <v>218</v>
      </c>
      <c r="H5" s="43" t="s">
        <v>217</v>
      </c>
      <c r="I5" s="150" t="s">
        <v>6</v>
      </c>
    </row>
    <row r="6" spans="1:9">
      <c r="A6" s="73">
        <v>1</v>
      </c>
      <c r="B6" s="170" t="s">
        <v>194</v>
      </c>
      <c r="C6" s="11">
        <v>1899</v>
      </c>
      <c r="D6" s="11">
        <v>1765</v>
      </c>
      <c r="E6" s="144">
        <f t="shared" ref="E6:E15" si="0">(D6-C6)/C6</f>
        <v>-7.0563454449710378E-2</v>
      </c>
      <c r="F6" s="170" t="s">
        <v>194</v>
      </c>
      <c r="G6" s="11">
        <v>1899</v>
      </c>
      <c r="H6" s="11">
        <v>1765</v>
      </c>
      <c r="I6" s="151">
        <f t="shared" ref="I6:I15" si="1">(H6-G6)/G6</f>
        <v>-7.0563454449710378E-2</v>
      </c>
    </row>
    <row r="7" spans="1:9">
      <c r="A7" s="73">
        <f t="shared" ref="A7:A15" si="2">IF(H6=H7,A6,A6+1)</f>
        <v>2</v>
      </c>
      <c r="B7" s="170" t="s">
        <v>216</v>
      </c>
      <c r="C7" s="11">
        <v>469</v>
      </c>
      <c r="D7" s="11">
        <v>784</v>
      </c>
      <c r="E7" s="144">
        <f t="shared" si="0"/>
        <v>0.67164179104477617</v>
      </c>
      <c r="F7" s="170" t="s">
        <v>216</v>
      </c>
      <c r="G7" s="11">
        <v>469</v>
      </c>
      <c r="H7" s="11">
        <v>784</v>
      </c>
      <c r="I7" s="151">
        <f t="shared" si="1"/>
        <v>0.67164179104477617</v>
      </c>
    </row>
    <row r="8" spans="1:9">
      <c r="A8" s="73">
        <f t="shared" si="2"/>
        <v>3</v>
      </c>
      <c r="B8" s="170" t="s">
        <v>192</v>
      </c>
      <c r="C8" s="11">
        <v>799</v>
      </c>
      <c r="D8" s="11">
        <v>768</v>
      </c>
      <c r="E8" s="144">
        <f t="shared" si="0"/>
        <v>-3.8798498122653319E-2</v>
      </c>
      <c r="F8" s="170" t="s">
        <v>192</v>
      </c>
      <c r="G8" s="11">
        <v>799</v>
      </c>
      <c r="H8" s="11">
        <v>768</v>
      </c>
      <c r="I8" s="151">
        <f t="shared" si="1"/>
        <v>-3.8798498122653319E-2</v>
      </c>
    </row>
    <row r="9" spans="1:9">
      <c r="A9" s="73">
        <f t="shared" si="2"/>
        <v>4</v>
      </c>
      <c r="B9" s="170" t="s">
        <v>215</v>
      </c>
      <c r="C9" s="11">
        <v>500</v>
      </c>
      <c r="D9" s="11">
        <v>636</v>
      </c>
      <c r="E9" s="144">
        <f t="shared" si="0"/>
        <v>0.27200000000000002</v>
      </c>
      <c r="F9" s="170" t="s">
        <v>215</v>
      </c>
      <c r="G9" s="11">
        <v>500</v>
      </c>
      <c r="H9" s="11">
        <v>636</v>
      </c>
      <c r="I9" s="151">
        <f t="shared" si="1"/>
        <v>0.27200000000000002</v>
      </c>
    </row>
    <row r="10" spans="1:9">
      <c r="A10" s="73">
        <f t="shared" si="2"/>
        <v>5</v>
      </c>
      <c r="B10" s="170" t="s">
        <v>214</v>
      </c>
      <c r="C10" s="11">
        <v>237</v>
      </c>
      <c r="D10" s="11">
        <v>420</v>
      </c>
      <c r="E10" s="144">
        <f t="shared" si="0"/>
        <v>0.77215189873417722</v>
      </c>
      <c r="F10" s="170" t="s">
        <v>214</v>
      </c>
      <c r="G10" s="11">
        <v>237</v>
      </c>
      <c r="H10" s="11">
        <v>420</v>
      </c>
      <c r="I10" s="151">
        <f t="shared" si="1"/>
        <v>0.77215189873417722</v>
      </c>
    </row>
    <row r="11" spans="1:9">
      <c r="A11" s="73">
        <f t="shared" si="2"/>
        <v>6</v>
      </c>
      <c r="B11" s="170" t="s">
        <v>213</v>
      </c>
      <c r="C11" s="11">
        <v>356</v>
      </c>
      <c r="D11" s="11">
        <v>393</v>
      </c>
      <c r="E11" s="144">
        <f t="shared" si="0"/>
        <v>0.10393258426966293</v>
      </c>
      <c r="F11" s="170" t="s">
        <v>213</v>
      </c>
      <c r="G11" s="11">
        <v>356</v>
      </c>
      <c r="H11" s="11">
        <v>393</v>
      </c>
      <c r="I11" s="151">
        <f t="shared" si="1"/>
        <v>0.10393258426966293</v>
      </c>
    </row>
    <row r="12" spans="1:9">
      <c r="A12" s="73">
        <f t="shared" si="2"/>
        <v>7</v>
      </c>
      <c r="B12" s="170" t="s">
        <v>212</v>
      </c>
      <c r="C12" s="11">
        <v>86</v>
      </c>
      <c r="D12" s="11">
        <v>392</v>
      </c>
      <c r="E12" s="144">
        <f t="shared" si="0"/>
        <v>3.558139534883721</v>
      </c>
      <c r="F12" s="170" t="s">
        <v>212</v>
      </c>
      <c r="G12" s="11">
        <v>86</v>
      </c>
      <c r="H12" s="11">
        <v>392</v>
      </c>
      <c r="I12" s="151">
        <f t="shared" si="1"/>
        <v>3.558139534883721</v>
      </c>
    </row>
    <row r="13" spans="1:9">
      <c r="A13" s="73">
        <f t="shared" si="2"/>
        <v>8</v>
      </c>
      <c r="B13" s="170" t="s">
        <v>211</v>
      </c>
      <c r="C13" s="11">
        <v>80</v>
      </c>
      <c r="D13" s="11">
        <v>339</v>
      </c>
      <c r="E13" s="144">
        <f t="shared" si="0"/>
        <v>3.2374999999999998</v>
      </c>
      <c r="F13" s="170" t="s">
        <v>211</v>
      </c>
      <c r="G13" s="11">
        <v>80</v>
      </c>
      <c r="H13" s="11">
        <v>339</v>
      </c>
      <c r="I13" s="151">
        <f t="shared" si="1"/>
        <v>3.2374999999999998</v>
      </c>
    </row>
    <row r="14" spans="1:9">
      <c r="A14" s="73">
        <f t="shared" si="2"/>
        <v>9</v>
      </c>
      <c r="B14" s="170" t="s">
        <v>210</v>
      </c>
      <c r="C14" s="11">
        <v>247</v>
      </c>
      <c r="D14" s="11">
        <v>314</v>
      </c>
      <c r="E14" s="144">
        <f t="shared" si="0"/>
        <v>0.27125506072874495</v>
      </c>
      <c r="F14" s="170" t="s">
        <v>210</v>
      </c>
      <c r="G14" s="11">
        <v>247</v>
      </c>
      <c r="H14" s="11">
        <v>314</v>
      </c>
      <c r="I14" s="151">
        <f t="shared" si="1"/>
        <v>0.27125506072874495</v>
      </c>
    </row>
    <row r="15" spans="1:9" ht="18" thickBot="1">
      <c r="A15" s="77">
        <f t="shared" si="2"/>
        <v>10</v>
      </c>
      <c r="B15" s="169" t="s">
        <v>209</v>
      </c>
      <c r="C15" s="168">
        <v>120</v>
      </c>
      <c r="D15" s="168">
        <v>306</v>
      </c>
      <c r="E15" s="194">
        <f t="shared" si="0"/>
        <v>1.55</v>
      </c>
      <c r="F15" s="169" t="s">
        <v>209</v>
      </c>
      <c r="G15" s="168">
        <v>120</v>
      </c>
      <c r="H15" s="168">
        <v>306</v>
      </c>
      <c r="I15" s="195">
        <f t="shared" si="1"/>
        <v>1.55</v>
      </c>
    </row>
    <row r="16" spans="1:9">
      <c r="A16" s="10"/>
      <c r="B16" s="10"/>
      <c r="C16" s="171"/>
      <c r="D16" s="171"/>
      <c r="E16" s="10"/>
      <c r="F16" s="10"/>
      <c r="G16" s="171"/>
      <c r="H16" s="171"/>
      <c r="I16" s="10"/>
    </row>
    <row r="17" spans="1:9" ht="18" thickBot="1">
      <c r="A17" s="325" t="s">
        <v>208</v>
      </c>
      <c r="B17" s="326"/>
      <c r="C17" s="326"/>
      <c r="D17" s="326"/>
      <c r="E17" s="326"/>
      <c r="F17" s="326"/>
      <c r="G17" s="326"/>
      <c r="H17" s="326"/>
      <c r="I17" s="326"/>
    </row>
    <row r="18" spans="1:9">
      <c r="A18" s="308" t="s">
        <v>196</v>
      </c>
      <c r="B18" s="310" t="s">
        <v>206</v>
      </c>
      <c r="C18" s="310" t="s">
        <v>207</v>
      </c>
      <c r="D18" s="310"/>
      <c r="E18" s="310"/>
      <c r="F18" s="310" t="s">
        <v>206</v>
      </c>
      <c r="G18" s="310" t="s">
        <v>5</v>
      </c>
      <c r="H18" s="310"/>
      <c r="I18" s="311"/>
    </row>
    <row r="19" spans="1:9">
      <c r="A19" s="309"/>
      <c r="B19" s="318"/>
      <c r="C19" s="43" t="s">
        <v>205</v>
      </c>
      <c r="D19" s="43" t="s">
        <v>204</v>
      </c>
      <c r="E19" s="43" t="s">
        <v>6</v>
      </c>
      <c r="F19" s="318"/>
      <c r="G19" s="43" t="s">
        <v>205</v>
      </c>
      <c r="H19" s="43" t="s">
        <v>204</v>
      </c>
      <c r="I19" s="150" t="s">
        <v>6</v>
      </c>
    </row>
    <row r="20" spans="1:9">
      <c r="A20" s="73">
        <v>1</v>
      </c>
      <c r="B20" s="170" t="s">
        <v>185</v>
      </c>
      <c r="C20" s="11">
        <v>387</v>
      </c>
      <c r="D20" s="173">
        <v>572</v>
      </c>
      <c r="E20" s="144">
        <f t="shared" ref="E20:E29" si="3">(D20-C20)/C20</f>
        <v>0.47803617571059431</v>
      </c>
      <c r="F20" s="170" t="s">
        <v>185</v>
      </c>
      <c r="G20" s="11">
        <v>387</v>
      </c>
      <c r="H20" s="173">
        <v>572</v>
      </c>
      <c r="I20" s="151">
        <f t="shared" ref="I20:I29" si="4">(H20-G20)/G20</f>
        <v>0.47803617571059431</v>
      </c>
    </row>
    <row r="21" spans="1:9">
      <c r="A21" s="73">
        <f t="shared" ref="A21:A29" si="5">IF(H20=H21,A20,A20+1)</f>
        <v>2</v>
      </c>
      <c r="B21" s="170" t="s">
        <v>187</v>
      </c>
      <c r="C21" s="11">
        <v>432</v>
      </c>
      <c r="D21" s="173">
        <v>473</v>
      </c>
      <c r="E21" s="144">
        <f t="shared" si="3"/>
        <v>9.4907407407407413E-2</v>
      </c>
      <c r="F21" s="170" t="s">
        <v>187</v>
      </c>
      <c r="G21" s="11">
        <v>432</v>
      </c>
      <c r="H21" s="173">
        <v>473</v>
      </c>
      <c r="I21" s="151">
        <f t="shared" si="4"/>
        <v>9.4907407407407413E-2</v>
      </c>
    </row>
    <row r="22" spans="1:9">
      <c r="A22" s="73">
        <f t="shared" si="5"/>
        <v>3</v>
      </c>
      <c r="B22" s="170" t="s">
        <v>203</v>
      </c>
      <c r="C22" s="11">
        <v>164</v>
      </c>
      <c r="D22" s="173">
        <v>174</v>
      </c>
      <c r="E22" s="144">
        <f t="shared" si="3"/>
        <v>6.097560975609756E-2</v>
      </c>
      <c r="F22" s="170" t="s">
        <v>203</v>
      </c>
      <c r="G22" s="11">
        <v>164</v>
      </c>
      <c r="H22" s="173">
        <v>174</v>
      </c>
      <c r="I22" s="151">
        <f t="shared" si="4"/>
        <v>6.097560975609756E-2</v>
      </c>
    </row>
    <row r="23" spans="1:9">
      <c r="A23" s="73">
        <f t="shared" si="5"/>
        <v>4</v>
      </c>
      <c r="B23" s="170" t="s">
        <v>192</v>
      </c>
      <c r="C23" s="11">
        <v>51</v>
      </c>
      <c r="D23" s="173">
        <v>145</v>
      </c>
      <c r="E23" s="144">
        <f t="shared" si="3"/>
        <v>1.8431372549019607</v>
      </c>
      <c r="F23" s="170" t="s">
        <v>192</v>
      </c>
      <c r="G23" s="11">
        <v>51</v>
      </c>
      <c r="H23" s="173">
        <v>145</v>
      </c>
      <c r="I23" s="151">
        <f t="shared" si="4"/>
        <v>1.8431372549019607</v>
      </c>
    </row>
    <row r="24" spans="1:9">
      <c r="A24" s="73">
        <f t="shared" si="5"/>
        <v>5</v>
      </c>
      <c r="B24" s="170" t="s">
        <v>202</v>
      </c>
      <c r="C24" s="11">
        <v>40</v>
      </c>
      <c r="D24" s="173">
        <v>91</v>
      </c>
      <c r="E24" s="144">
        <f t="shared" si="3"/>
        <v>1.2749999999999999</v>
      </c>
      <c r="F24" s="170" t="s">
        <v>202</v>
      </c>
      <c r="G24" s="11">
        <v>40</v>
      </c>
      <c r="H24" s="173">
        <v>91</v>
      </c>
      <c r="I24" s="151">
        <f t="shared" si="4"/>
        <v>1.2749999999999999</v>
      </c>
    </row>
    <row r="25" spans="1:9">
      <c r="A25" s="73">
        <f t="shared" si="5"/>
        <v>6</v>
      </c>
      <c r="B25" s="170" t="s">
        <v>201</v>
      </c>
      <c r="C25" s="11">
        <v>43</v>
      </c>
      <c r="D25" s="173">
        <v>89</v>
      </c>
      <c r="E25" s="144">
        <f t="shared" si="3"/>
        <v>1.069767441860465</v>
      </c>
      <c r="F25" s="170" t="s">
        <v>201</v>
      </c>
      <c r="G25" s="11">
        <v>43</v>
      </c>
      <c r="H25" s="173">
        <v>89</v>
      </c>
      <c r="I25" s="151">
        <f t="shared" si="4"/>
        <v>1.069767441860465</v>
      </c>
    </row>
    <row r="26" spans="1:9">
      <c r="A26" s="73">
        <f t="shared" si="5"/>
        <v>7</v>
      </c>
      <c r="B26" s="170" t="s">
        <v>200</v>
      </c>
      <c r="C26" s="11">
        <v>13</v>
      </c>
      <c r="D26" s="173">
        <v>79</v>
      </c>
      <c r="E26" s="144">
        <f t="shared" si="3"/>
        <v>5.0769230769230766</v>
      </c>
      <c r="F26" s="170" t="s">
        <v>200</v>
      </c>
      <c r="G26" s="11">
        <v>13</v>
      </c>
      <c r="H26" s="173">
        <v>79</v>
      </c>
      <c r="I26" s="151">
        <f t="shared" si="4"/>
        <v>5.0769230769230766</v>
      </c>
    </row>
    <row r="27" spans="1:9">
      <c r="A27" s="73">
        <f t="shared" si="5"/>
        <v>8</v>
      </c>
      <c r="B27" s="170" t="s">
        <v>199</v>
      </c>
      <c r="C27" s="11">
        <v>3</v>
      </c>
      <c r="D27" s="173">
        <v>64</v>
      </c>
      <c r="E27" s="144">
        <f t="shared" si="3"/>
        <v>20.333333333333332</v>
      </c>
      <c r="F27" s="170" t="s">
        <v>199</v>
      </c>
      <c r="G27" s="11">
        <v>3</v>
      </c>
      <c r="H27" s="173">
        <v>64</v>
      </c>
      <c r="I27" s="151">
        <f t="shared" si="4"/>
        <v>20.333333333333332</v>
      </c>
    </row>
    <row r="28" spans="1:9">
      <c r="A28" s="73">
        <f t="shared" si="5"/>
        <v>9</v>
      </c>
      <c r="B28" s="170" t="s">
        <v>198</v>
      </c>
      <c r="C28" s="11">
        <v>68</v>
      </c>
      <c r="D28" s="173">
        <v>61</v>
      </c>
      <c r="E28" s="144">
        <f t="shared" si="3"/>
        <v>-0.10294117647058823</v>
      </c>
      <c r="F28" s="170" t="s">
        <v>198</v>
      </c>
      <c r="G28" s="11">
        <v>68</v>
      </c>
      <c r="H28" s="173">
        <v>61</v>
      </c>
      <c r="I28" s="151">
        <f t="shared" si="4"/>
        <v>-0.10294117647058823</v>
      </c>
    </row>
    <row r="29" spans="1:9" ht="18" thickBot="1">
      <c r="A29" s="77">
        <f t="shared" si="5"/>
        <v>10</v>
      </c>
      <c r="B29" s="169" t="s">
        <v>197</v>
      </c>
      <c r="C29" s="168">
        <v>32</v>
      </c>
      <c r="D29" s="172">
        <v>60</v>
      </c>
      <c r="E29" s="194">
        <f t="shared" si="3"/>
        <v>0.875</v>
      </c>
      <c r="F29" s="169" t="s">
        <v>197</v>
      </c>
      <c r="G29" s="168">
        <v>32</v>
      </c>
      <c r="H29" s="172">
        <v>60</v>
      </c>
      <c r="I29" s="195">
        <f t="shared" si="4"/>
        <v>0.875</v>
      </c>
    </row>
    <row r="30" spans="1:9">
      <c r="A30" s="10"/>
      <c r="B30" s="10"/>
      <c r="C30" s="171"/>
      <c r="D30" s="171"/>
      <c r="E30" s="10"/>
      <c r="F30" s="10"/>
      <c r="G30" s="171"/>
      <c r="H30" s="171"/>
      <c r="I30" s="10"/>
    </row>
    <row r="31" spans="1:9" s="106" customFormat="1" ht="21" thickBot="1">
      <c r="A31" s="325" t="s">
        <v>256</v>
      </c>
      <c r="B31" s="326"/>
      <c r="C31" s="326"/>
      <c r="D31" s="326"/>
      <c r="E31" s="326"/>
      <c r="F31" s="326"/>
      <c r="G31" s="326"/>
      <c r="H31" s="326"/>
      <c r="I31" s="326"/>
    </row>
    <row r="32" spans="1:9">
      <c r="A32" s="308" t="s">
        <v>196</v>
      </c>
      <c r="B32" s="310" t="s">
        <v>195</v>
      </c>
      <c r="C32" s="310" t="s">
        <v>176</v>
      </c>
      <c r="D32" s="310"/>
      <c r="E32" s="310"/>
      <c r="F32" s="310" t="s">
        <v>195</v>
      </c>
      <c r="G32" s="310" t="s">
        <v>5</v>
      </c>
      <c r="H32" s="310"/>
      <c r="I32" s="311"/>
    </row>
    <row r="33" spans="1:9">
      <c r="A33" s="309"/>
      <c r="B33" s="318"/>
      <c r="C33" s="43" t="s">
        <v>175</v>
      </c>
      <c r="D33" s="43" t="s">
        <v>174</v>
      </c>
      <c r="E33" s="43" t="s">
        <v>6</v>
      </c>
      <c r="F33" s="318"/>
      <c r="G33" s="43" t="s">
        <v>175</v>
      </c>
      <c r="H33" s="43" t="s">
        <v>174</v>
      </c>
      <c r="I33" s="150" t="s">
        <v>6</v>
      </c>
    </row>
    <row r="34" spans="1:9">
      <c r="A34" s="73">
        <v>1</v>
      </c>
      <c r="B34" s="170" t="s">
        <v>194</v>
      </c>
      <c r="C34" s="11">
        <v>769</v>
      </c>
      <c r="D34" s="11">
        <v>402</v>
      </c>
      <c r="E34" s="144">
        <f>(D34-C34)/C34</f>
        <v>-0.47724317295188556</v>
      </c>
      <c r="F34" s="170" t="s">
        <v>194</v>
      </c>
      <c r="G34" s="11">
        <v>769</v>
      </c>
      <c r="H34" s="11">
        <v>402</v>
      </c>
      <c r="I34" s="151">
        <f>(H34-G34)/G34</f>
        <v>-0.47724317295188556</v>
      </c>
    </row>
    <row r="35" spans="1:9">
      <c r="A35" s="73">
        <f t="shared" ref="A35:A43" si="6">IF(H34=H35,A34,A34+1)</f>
        <v>2</v>
      </c>
      <c r="B35" s="170" t="s">
        <v>193</v>
      </c>
      <c r="C35" s="11">
        <v>46</v>
      </c>
      <c r="D35" s="11">
        <v>297</v>
      </c>
      <c r="E35" s="144">
        <f>(D35-C35)/C35</f>
        <v>5.4565217391304346</v>
      </c>
      <c r="F35" s="170" t="s">
        <v>193</v>
      </c>
      <c r="G35" s="11">
        <v>46</v>
      </c>
      <c r="H35" s="11">
        <v>297</v>
      </c>
      <c r="I35" s="151">
        <f>(H35-G35)/G35</f>
        <v>5.4565217391304346</v>
      </c>
    </row>
    <row r="36" spans="1:9">
      <c r="A36" s="73">
        <f t="shared" si="6"/>
        <v>3</v>
      </c>
      <c r="B36" s="170" t="s">
        <v>192</v>
      </c>
      <c r="C36" s="11">
        <v>345</v>
      </c>
      <c r="D36" s="11">
        <v>234</v>
      </c>
      <c r="E36" s="144">
        <f>(D36-C36)/C36</f>
        <v>-0.32173913043478258</v>
      </c>
      <c r="F36" s="170" t="s">
        <v>192</v>
      </c>
      <c r="G36" s="11">
        <v>345</v>
      </c>
      <c r="H36" s="11">
        <v>234</v>
      </c>
      <c r="I36" s="151">
        <f>(H36-G36)/G36</f>
        <v>-0.32173913043478258</v>
      </c>
    </row>
    <row r="37" spans="1:9">
      <c r="A37" s="73">
        <f t="shared" si="6"/>
        <v>4</v>
      </c>
      <c r="B37" s="170" t="s">
        <v>191</v>
      </c>
      <c r="C37" s="11">
        <v>0</v>
      </c>
      <c r="D37" s="11">
        <v>104</v>
      </c>
      <c r="E37" s="196" t="s">
        <v>258</v>
      </c>
      <c r="F37" s="170" t="s">
        <v>191</v>
      </c>
      <c r="G37" s="11">
        <v>0</v>
      </c>
      <c r="H37" s="11">
        <v>104</v>
      </c>
      <c r="I37" s="74" t="s">
        <v>258</v>
      </c>
    </row>
    <row r="38" spans="1:9">
      <c r="A38" s="73">
        <f t="shared" si="6"/>
        <v>5</v>
      </c>
      <c r="B38" s="170" t="s">
        <v>190</v>
      </c>
      <c r="C38" s="11">
        <v>74</v>
      </c>
      <c r="D38" s="11">
        <v>103</v>
      </c>
      <c r="E38" s="144">
        <f>(D38-C38)/C38</f>
        <v>0.39189189189189189</v>
      </c>
      <c r="F38" s="170" t="s">
        <v>190</v>
      </c>
      <c r="G38" s="11">
        <v>74</v>
      </c>
      <c r="H38" s="11">
        <v>103</v>
      </c>
      <c r="I38" s="151">
        <f>(H38-G38)/G38</f>
        <v>0.39189189189189189</v>
      </c>
    </row>
    <row r="39" spans="1:9">
      <c r="A39" s="73">
        <f t="shared" si="6"/>
        <v>6</v>
      </c>
      <c r="B39" s="170" t="s">
        <v>189</v>
      </c>
      <c r="C39" s="11">
        <v>71</v>
      </c>
      <c r="D39" s="11">
        <v>85</v>
      </c>
      <c r="E39" s="144">
        <f>(D39-C39)/C39</f>
        <v>0.19718309859154928</v>
      </c>
      <c r="F39" s="170" t="s">
        <v>189</v>
      </c>
      <c r="G39" s="11">
        <v>71</v>
      </c>
      <c r="H39" s="11">
        <v>85</v>
      </c>
      <c r="I39" s="151">
        <f>(H39-G39)/G39</f>
        <v>0.19718309859154928</v>
      </c>
    </row>
    <row r="40" spans="1:9">
      <c r="A40" s="73">
        <f t="shared" si="6"/>
        <v>7</v>
      </c>
      <c r="B40" s="170" t="s">
        <v>188</v>
      </c>
      <c r="C40" s="11">
        <v>46</v>
      </c>
      <c r="D40" s="11">
        <v>81</v>
      </c>
      <c r="E40" s="144">
        <f>(D40-C40)/C40</f>
        <v>0.76086956521739135</v>
      </c>
      <c r="F40" s="170" t="s">
        <v>188</v>
      </c>
      <c r="G40" s="11">
        <v>46</v>
      </c>
      <c r="H40" s="11">
        <v>81</v>
      </c>
      <c r="I40" s="151">
        <f>(H40-G40)/G40</f>
        <v>0.76086956521739135</v>
      </c>
    </row>
    <row r="41" spans="1:9">
      <c r="A41" s="73">
        <f t="shared" si="6"/>
        <v>8</v>
      </c>
      <c r="B41" s="170" t="s">
        <v>187</v>
      </c>
      <c r="C41" s="11">
        <v>70</v>
      </c>
      <c r="D41" s="11">
        <v>79</v>
      </c>
      <c r="E41" s="144">
        <f>(D41-C41)/C41</f>
        <v>0.12857142857142856</v>
      </c>
      <c r="F41" s="170" t="s">
        <v>187</v>
      </c>
      <c r="G41" s="11">
        <v>70</v>
      </c>
      <c r="H41" s="11">
        <v>79</v>
      </c>
      <c r="I41" s="151">
        <f>(H41-G41)/G41</f>
        <v>0.12857142857142856</v>
      </c>
    </row>
    <row r="42" spans="1:9">
      <c r="A42" s="73">
        <f t="shared" si="6"/>
        <v>9</v>
      </c>
      <c r="B42" s="170" t="s">
        <v>186</v>
      </c>
      <c r="C42" s="11">
        <v>0</v>
      </c>
      <c r="D42" s="11">
        <v>74</v>
      </c>
      <c r="E42" s="196" t="s">
        <v>258</v>
      </c>
      <c r="F42" s="170" t="s">
        <v>186</v>
      </c>
      <c r="G42" s="11">
        <v>0</v>
      </c>
      <c r="H42" s="11">
        <v>74</v>
      </c>
      <c r="I42" s="74" t="s">
        <v>258</v>
      </c>
    </row>
    <row r="43" spans="1:9" ht="18" thickBot="1">
      <c r="A43" s="77">
        <f t="shared" si="6"/>
        <v>10</v>
      </c>
      <c r="B43" s="169" t="s">
        <v>185</v>
      </c>
      <c r="C43" s="168">
        <v>146</v>
      </c>
      <c r="D43" s="168">
        <v>68</v>
      </c>
      <c r="E43" s="194">
        <f>(D43-C43)/C43</f>
        <v>-0.53424657534246578</v>
      </c>
      <c r="F43" s="169" t="s">
        <v>185</v>
      </c>
      <c r="G43" s="168">
        <v>146</v>
      </c>
      <c r="H43" s="168">
        <v>68</v>
      </c>
      <c r="I43" s="195">
        <f>(H43-G43)/G43</f>
        <v>-0.53424657534246578</v>
      </c>
    </row>
    <row r="44" spans="1:9">
      <c r="A44" s="319" t="s">
        <v>257</v>
      </c>
      <c r="B44" s="319"/>
      <c r="C44" s="319"/>
      <c r="D44" s="319"/>
      <c r="E44" s="319"/>
      <c r="F44" s="319"/>
      <c r="G44" s="319"/>
      <c r="H44" s="319"/>
      <c r="I44" s="319"/>
    </row>
  </sheetData>
  <mergeCells count="21">
    <mergeCell ref="A44:I44"/>
    <mergeCell ref="A1:I1"/>
    <mergeCell ref="A2:I2"/>
    <mergeCell ref="A3:I3"/>
    <mergeCell ref="A4:A5"/>
    <mergeCell ref="B4:B5"/>
    <mergeCell ref="C4:E4"/>
    <mergeCell ref="F4:F5"/>
    <mergeCell ref="G4:I4"/>
    <mergeCell ref="A17:I17"/>
    <mergeCell ref="A18:A19"/>
    <mergeCell ref="B18:B19"/>
    <mergeCell ref="C18:E18"/>
    <mergeCell ref="F18:F19"/>
    <mergeCell ref="G18:I18"/>
    <mergeCell ref="A31:I31"/>
    <mergeCell ref="A32:A33"/>
    <mergeCell ref="B32:B33"/>
    <mergeCell ref="C32:E32"/>
    <mergeCell ref="F32:F33"/>
    <mergeCell ref="G32:I32"/>
  </mergeCells>
  <phoneticPr fontId="2" type="noConversion"/>
  <pageMargins left="0.7" right="0.7" top="0.75" bottom="0.75" header="0.3" footer="0.3"/>
  <pageSetup paperSize="9"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43"/>
  <sheetViews>
    <sheetView view="pageBreakPreview" topLeftCell="A25" zoomScaleSheetLayoutView="100" workbookViewId="0">
      <selection activeCell="D20" sqref="D20"/>
    </sheetView>
  </sheetViews>
  <sheetFormatPr defaultRowHeight="17.25"/>
  <cols>
    <col min="1" max="1" width="8.88671875" style="103"/>
    <col min="2" max="2" width="22.21875" style="103" customWidth="1"/>
    <col min="3" max="257" width="8.88671875" style="103"/>
    <col min="258" max="258" width="18" style="103" customWidth="1"/>
    <col min="259" max="513" width="8.88671875" style="103"/>
    <col min="514" max="514" width="18" style="103" customWidth="1"/>
    <col min="515" max="769" width="8.88671875" style="103"/>
    <col min="770" max="770" width="18" style="103" customWidth="1"/>
    <col min="771" max="1025" width="8.88671875" style="103"/>
    <col min="1026" max="1026" width="18" style="103" customWidth="1"/>
    <col min="1027" max="1281" width="8.88671875" style="103"/>
    <col min="1282" max="1282" width="18" style="103" customWidth="1"/>
    <col min="1283" max="1537" width="8.88671875" style="103"/>
    <col min="1538" max="1538" width="18" style="103" customWidth="1"/>
    <col min="1539" max="1793" width="8.88671875" style="103"/>
    <col min="1794" max="1794" width="18" style="103" customWidth="1"/>
    <col min="1795" max="2049" width="8.88671875" style="103"/>
    <col min="2050" max="2050" width="18" style="103" customWidth="1"/>
    <col min="2051" max="2305" width="8.88671875" style="103"/>
    <col min="2306" max="2306" width="18" style="103" customWidth="1"/>
    <col min="2307" max="2561" width="8.88671875" style="103"/>
    <col min="2562" max="2562" width="18" style="103" customWidth="1"/>
    <col min="2563" max="2817" width="8.88671875" style="103"/>
    <col min="2818" max="2818" width="18" style="103" customWidth="1"/>
    <col min="2819" max="3073" width="8.88671875" style="103"/>
    <col min="3074" max="3074" width="18" style="103" customWidth="1"/>
    <col min="3075" max="3329" width="8.88671875" style="103"/>
    <col min="3330" max="3330" width="18" style="103" customWidth="1"/>
    <col min="3331" max="3585" width="8.88671875" style="103"/>
    <col min="3586" max="3586" width="18" style="103" customWidth="1"/>
    <col min="3587" max="3841" width="8.88671875" style="103"/>
    <col min="3842" max="3842" width="18" style="103" customWidth="1"/>
    <col min="3843" max="4097" width="8.88671875" style="103"/>
    <col min="4098" max="4098" width="18" style="103" customWidth="1"/>
    <col min="4099" max="4353" width="8.88671875" style="103"/>
    <col min="4354" max="4354" width="18" style="103" customWidth="1"/>
    <col min="4355" max="4609" width="8.88671875" style="103"/>
    <col min="4610" max="4610" width="18" style="103" customWidth="1"/>
    <col min="4611" max="4865" width="8.88671875" style="103"/>
    <col min="4866" max="4866" width="18" style="103" customWidth="1"/>
    <col min="4867" max="5121" width="8.88671875" style="103"/>
    <col min="5122" max="5122" width="18" style="103" customWidth="1"/>
    <col min="5123" max="5377" width="8.88671875" style="103"/>
    <col min="5378" max="5378" width="18" style="103" customWidth="1"/>
    <col min="5379" max="5633" width="8.88671875" style="103"/>
    <col min="5634" max="5634" width="18" style="103" customWidth="1"/>
    <col min="5635" max="5889" width="8.88671875" style="103"/>
    <col min="5890" max="5890" width="18" style="103" customWidth="1"/>
    <col min="5891" max="6145" width="8.88671875" style="103"/>
    <col min="6146" max="6146" width="18" style="103" customWidth="1"/>
    <col min="6147" max="6401" width="8.88671875" style="103"/>
    <col min="6402" max="6402" width="18" style="103" customWidth="1"/>
    <col min="6403" max="6657" width="8.88671875" style="103"/>
    <col min="6658" max="6658" width="18" style="103" customWidth="1"/>
    <col min="6659" max="6913" width="8.88671875" style="103"/>
    <col min="6914" max="6914" width="18" style="103" customWidth="1"/>
    <col min="6915" max="7169" width="8.88671875" style="103"/>
    <col min="7170" max="7170" width="18" style="103" customWidth="1"/>
    <col min="7171" max="7425" width="8.88671875" style="103"/>
    <col min="7426" max="7426" width="18" style="103" customWidth="1"/>
    <col min="7427" max="7681" width="8.88671875" style="103"/>
    <col min="7682" max="7682" width="18" style="103" customWidth="1"/>
    <col min="7683" max="7937" width="8.88671875" style="103"/>
    <col min="7938" max="7938" width="18" style="103" customWidth="1"/>
    <col min="7939" max="8193" width="8.88671875" style="103"/>
    <col min="8194" max="8194" width="18" style="103" customWidth="1"/>
    <col min="8195" max="8449" width="8.88671875" style="103"/>
    <col min="8450" max="8450" width="18" style="103" customWidth="1"/>
    <col min="8451" max="8705" width="8.88671875" style="103"/>
    <col min="8706" max="8706" width="18" style="103" customWidth="1"/>
    <col min="8707" max="8961" width="8.88671875" style="103"/>
    <col min="8962" max="8962" width="18" style="103" customWidth="1"/>
    <col min="8963" max="9217" width="8.88671875" style="103"/>
    <col min="9218" max="9218" width="18" style="103" customWidth="1"/>
    <col min="9219" max="9473" width="8.88671875" style="103"/>
    <col min="9474" max="9474" width="18" style="103" customWidth="1"/>
    <col min="9475" max="9729" width="8.88671875" style="103"/>
    <col min="9730" max="9730" width="18" style="103" customWidth="1"/>
    <col min="9731" max="9985" width="8.88671875" style="103"/>
    <col min="9986" max="9986" width="18" style="103" customWidth="1"/>
    <col min="9987" max="10241" width="8.88671875" style="103"/>
    <col min="10242" max="10242" width="18" style="103" customWidth="1"/>
    <col min="10243" max="10497" width="8.88671875" style="103"/>
    <col min="10498" max="10498" width="18" style="103" customWidth="1"/>
    <col min="10499" max="10753" width="8.88671875" style="103"/>
    <col min="10754" max="10754" width="18" style="103" customWidth="1"/>
    <col min="10755" max="11009" width="8.88671875" style="103"/>
    <col min="11010" max="11010" width="18" style="103" customWidth="1"/>
    <col min="11011" max="11265" width="8.88671875" style="103"/>
    <col min="11266" max="11266" width="18" style="103" customWidth="1"/>
    <col min="11267" max="11521" width="8.88671875" style="103"/>
    <col min="11522" max="11522" width="18" style="103" customWidth="1"/>
    <col min="11523" max="11777" width="8.88671875" style="103"/>
    <col min="11778" max="11778" width="18" style="103" customWidth="1"/>
    <col min="11779" max="12033" width="8.88671875" style="103"/>
    <col min="12034" max="12034" width="18" style="103" customWidth="1"/>
    <col min="12035" max="12289" width="8.88671875" style="103"/>
    <col min="12290" max="12290" width="18" style="103" customWidth="1"/>
    <col min="12291" max="12545" width="8.88671875" style="103"/>
    <col min="12546" max="12546" width="18" style="103" customWidth="1"/>
    <col min="12547" max="12801" width="8.88671875" style="103"/>
    <col min="12802" max="12802" width="18" style="103" customWidth="1"/>
    <col min="12803" max="13057" width="8.88671875" style="103"/>
    <col min="13058" max="13058" width="18" style="103" customWidth="1"/>
    <col min="13059" max="13313" width="8.88671875" style="103"/>
    <col min="13314" max="13314" width="18" style="103" customWidth="1"/>
    <col min="13315" max="13569" width="8.88671875" style="103"/>
    <col min="13570" max="13570" width="18" style="103" customWidth="1"/>
    <col min="13571" max="13825" width="8.88671875" style="103"/>
    <col min="13826" max="13826" width="18" style="103" customWidth="1"/>
    <col min="13827" max="14081" width="8.88671875" style="103"/>
    <col min="14082" max="14082" width="18" style="103" customWidth="1"/>
    <col min="14083" max="14337" width="8.88671875" style="103"/>
    <col min="14338" max="14338" width="18" style="103" customWidth="1"/>
    <col min="14339" max="14593" width="8.88671875" style="103"/>
    <col min="14594" max="14594" width="18" style="103" customWidth="1"/>
    <col min="14595" max="14849" width="8.88671875" style="103"/>
    <col min="14850" max="14850" width="18" style="103" customWidth="1"/>
    <col min="14851" max="15105" width="8.88671875" style="103"/>
    <col min="15106" max="15106" width="18" style="103" customWidth="1"/>
    <col min="15107" max="15361" width="8.88671875" style="103"/>
    <col min="15362" max="15362" width="18" style="103" customWidth="1"/>
    <col min="15363" max="15617" width="8.88671875" style="103"/>
    <col min="15618" max="15618" width="18" style="103" customWidth="1"/>
    <col min="15619" max="15873" width="8.88671875" style="103"/>
    <col min="15874" max="15874" width="18" style="103" customWidth="1"/>
    <col min="15875" max="16129" width="8.88671875" style="103"/>
    <col min="16130" max="16130" width="18" style="103" customWidth="1"/>
    <col min="16131" max="16384" width="8.88671875" style="103"/>
  </cols>
  <sheetData>
    <row r="1" spans="1:8" ht="20.25">
      <c r="A1" s="176" t="s">
        <v>320</v>
      </c>
      <c r="B1" s="176"/>
      <c r="C1" s="176"/>
      <c r="D1" s="176"/>
      <c r="E1" s="176"/>
      <c r="F1" s="176"/>
      <c r="G1" s="176"/>
      <c r="H1" s="176"/>
    </row>
    <row r="2" spans="1:8" ht="18" thickBot="1">
      <c r="A2" s="324" t="s">
        <v>246</v>
      </c>
      <c r="B2" s="324"/>
      <c r="C2" s="324"/>
      <c r="D2" s="324"/>
      <c r="E2" s="324"/>
      <c r="F2" s="324"/>
      <c r="G2" s="324"/>
      <c r="H2" s="324"/>
    </row>
    <row r="3" spans="1:8">
      <c r="A3" s="308" t="s">
        <v>196</v>
      </c>
      <c r="B3" s="310" t="s">
        <v>229</v>
      </c>
      <c r="C3" s="310" t="s">
        <v>176</v>
      </c>
      <c r="D3" s="310"/>
      <c r="E3" s="310"/>
      <c r="F3" s="310" t="s">
        <v>5</v>
      </c>
      <c r="G3" s="310"/>
      <c r="H3" s="311"/>
    </row>
    <row r="4" spans="1:8">
      <c r="A4" s="309"/>
      <c r="B4" s="318"/>
      <c r="C4" s="43" t="s">
        <v>175</v>
      </c>
      <c r="D4" s="43" t="s">
        <v>174</v>
      </c>
      <c r="E4" s="43" t="s">
        <v>6</v>
      </c>
      <c r="F4" s="43" t="s">
        <v>175</v>
      </c>
      <c r="G4" s="43" t="s">
        <v>174</v>
      </c>
      <c r="H4" s="150" t="s">
        <v>6</v>
      </c>
    </row>
    <row r="5" spans="1:8" ht="40.5">
      <c r="A5" s="73">
        <v>1</v>
      </c>
      <c r="B5" s="204" t="s">
        <v>261</v>
      </c>
      <c r="C5" s="11">
        <v>282</v>
      </c>
      <c r="D5" s="11">
        <v>290</v>
      </c>
      <c r="E5" s="144">
        <f t="shared" ref="E5:E14" si="0">(D5-C5)/C5</f>
        <v>2.8368794326241134E-2</v>
      </c>
      <c r="F5" s="11">
        <v>282</v>
      </c>
      <c r="G5" s="11">
        <v>290</v>
      </c>
      <c r="H5" s="151">
        <f t="shared" ref="H5:H14" si="1">(G5-F5)/F5</f>
        <v>2.8368794326241134E-2</v>
      </c>
    </row>
    <row r="6" spans="1:8">
      <c r="A6" s="73">
        <f t="shared" ref="A6:A14" si="2">IF(G5=G6,A5,A5+1)</f>
        <v>2</v>
      </c>
      <c r="B6" s="170" t="s">
        <v>245</v>
      </c>
      <c r="C6" s="11">
        <v>102</v>
      </c>
      <c r="D6" s="11">
        <v>142</v>
      </c>
      <c r="E6" s="144">
        <f t="shared" si="0"/>
        <v>0.39215686274509803</v>
      </c>
      <c r="F6" s="11">
        <v>102</v>
      </c>
      <c r="G6" s="11">
        <v>142</v>
      </c>
      <c r="H6" s="151">
        <f t="shared" si="1"/>
        <v>0.39215686274509803</v>
      </c>
    </row>
    <row r="7" spans="1:8" ht="40.5">
      <c r="A7" s="73">
        <f t="shared" si="2"/>
        <v>3</v>
      </c>
      <c r="B7" s="204" t="s">
        <v>262</v>
      </c>
      <c r="C7" s="11">
        <v>105</v>
      </c>
      <c r="D7" s="11">
        <v>123</v>
      </c>
      <c r="E7" s="144">
        <f t="shared" si="0"/>
        <v>0.17142857142857143</v>
      </c>
      <c r="F7" s="11">
        <v>105</v>
      </c>
      <c r="G7" s="11">
        <v>123</v>
      </c>
      <c r="H7" s="151">
        <f t="shared" si="1"/>
        <v>0.17142857142857143</v>
      </c>
    </row>
    <row r="8" spans="1:8">
      <c r="A8" s="73">
        <f t="shared" si="2"/>
        <v>4</v>
      </c>
      <c r="B8" s="170" t="s">
        <v>244</v>
      </c>
      <c r="C8" s="11">
        <v>54</v>
      </c>
      <c r="D8" s="11">
        <v>106</v>
      </c>
      <c r="E8" s="144">
        <f t="shared" si="0"/>
        <v>0.96296296296296291</v>
      </c>
      <c r="F8" s="11">
        <v>54</v>
      </c>
      <c r="G8" s="11">
        <v>106</v>
      </c>
      <c r="H8" s="151">
        <f t="shared" si="1"/>
        <v>0.96296296296296291</v>
      </c>
    </row>
    <row r="9" spans="1:8">
      <c r="A9" s="73">
        <f t="shared" si="2"/>
        <v>5</v>
      </c>
      <c r="B9" s="170" t="s">
        <v>243</v>
      </c>
      <c r="C9" s="11">
        <v>112</v>
      </c>
      <c r="D9" s="11">
        <v>83</v>
      </c>
      <c r="E9" s="144">
        <f t="shared" si="0"/>
        <v>-0.25892857142857145</v>
      </c>
      <c r="F9" s="11">
        <v>112</v>
      </c>
      <c r="G9" s="11">
        <v>83</v>
      </c>
      <c r="H9" s="151">
        <f t="shared" si="1"/>
        <v>-0.25892857142857145</v>
      </c>
    </row>
    <row r="10" spans="1:8">
      <c r="A10" s="73">
        <f t="shared" si="2"/>
        <v>6</v>
      </c>
      <c r="B10" s="170" t="s">
        <v>242</v>
      </c>
      <c r="C10" s="11">
        <v>74</v>
      </c>
      <c r="D10" s="11">
        <v>81</v>
      </c>
      <c r="E10" s="144">
        <f t="shared" si="0"/>
        <v>9.45945945945946E-2</v>
      </c>
      <c r="F10" s="11">
        <v>74</v>
      </c>
      <c r="G10" s="11">
        <v>81</v>
      </c>
      <c r="H10" s="151">
        <f t="shared" si="1"/>
        <v>9.45945945945946E-2</v>
      </c>
    </row>
    <row r="11" spans="1:8" ht="54">
      <c r="A11" s="73">
        <f t="shared" si="2"/>
        <v>7</v>
      </c>
      <c r="B11" s="204" t="s">
        <v>263</v>
      </c>
      <c r="C11" s="11">
        <v>84</v>
      </c>
      <c r="D11" s="11">
        <v>73</v>
      </c>
      <c r="E11" s="144">
        <f t="shared" si="0"/>
        <v>-0.13095238095238096</v>
      </c>
      <c r="F11" s="11">
        <v>84</v>
      </c>
      <c r="G11" s="11">
        <v>73</v>
      </c>
      <c r="H11" s="151">
        <f t="shared" si="1"/>
        <v>-0.13095238095238096</v>
      </c>
    </row>
    <row r="12" spans="1:8">
      <c r="A12" s="73">
        <f t="shared" si="2"/>
        <v>7</v>
      </c>
      <c r="B12" s="170" t="s">
        <v>330</v>
      </c>
      <c r="C12" s="11">
        <v>66</v>
      </c>
      <c r="D12" s="11">
        <v>73</v>
      </c>
      <c r="E12" s="144">
        <f t="shared" si="0"/>
        <v>0.10606060606060606</v>
      </c>
      <c r="F12" s="11">
        <v>66</v>
      </c>
      <c r="G12" s="11">
        <v>73</v>
      </c>
      <c r="H12" s="151">
        <f t="shared" si="1"/>
        <v>0.10606060606060606</v>
      </c>
    </row>
    <row r="13" spans="1:8">
      <c r="A13" s="73">
        <v>9</v>
      </c>
      <c r="B13" s="170" t="s">
        <v>227</v>
      </c>
      <c r="C13" s="11">
        <v>63</v>
      </c>
      <c r="D13" s="11">
        <v>71</v>
      </c>
      <c r="E13" s="144">
        <f t="shared" si="0"/>
        <v>0.12698412698412698</v>
      </c>
      <c r="F13" s="11">
        <v>63</v>
      </c>
      <c r="G13" s="11">
        <v>71</v>
      </c>
      <c r="H13" s="151">
        <f t="shared" si="1"/>
        <v>0.12698412698412698</v>
      </c>
    </row>
    <row r="14" spans="1:8" ht="18" thickBot="1">
      <c r="A14" s="77">
        <f t="shared" si="2"/>
        <v>10</v>
      </c>
      <c r="B14" s="169" t="s">
        <v>241</v>
      </c>
      <c r="C14" s="168">
        <v>93</v>
      </c>
      <c r="D14" s="168">
        <v>69</v>
      </c>
      <c r="E14" s="194">
        <f t="shared" si="0"/>
        <v>-0.25806451612903225</v>
      </c>
      <c r="F14" s="168">
        <v>93</v>
      </c>
      <c r="G14" s="168">
        <v>69</v>
      </c>
      <c r="H14" s="195">
        <f t="shared" si="1"/>
        <v>-0.25806451612903225</v>
      </c>
    </row>
    <row r="15" spans="1:8">
      <c r="A15" s="10"/>
      <c r="B15" s="10"/>
      <c r="C15" s="171"/>
      <c r="D15" s="171"/>
      <c r="E15" s="10"/>
      <c r="F15" s="171"/>
      <c r="G15" s="171"/>
      <c r="H15" s="10"/>
    </row>
    <row r="16" spans="1:8" s="106" customFormat="1" ht="21" thickBot="1">
      <c r="A16" s="324" t="s">
        <v>240</v>
      </c>
      <c r="B16" s="324"/>
      <c r="C16" s="324"/>
      <c r="D16" s="324"/>
      <c r="E16" s="324"/>
      <c r="F16" s="324"/>
      <c r="G16" s="324"/>
      <c r="H16" s="324"/>
    </row>
    <row r="17" spans="1:8">
      <c r="A17" s="308" t="s">
        <v>196</v>
      </c>
      <c r="B17" s="310" t="s">
        <v>229</v>
      </c>
      <c r="C17" s="310" t="s">
        <v>176</v>
      </c>
      <c r="D17" s="310"/>
      <c r="E17" s="310"/>
      <c r="F17" s="310" t="s">
        <v>5</v>
      </c>
      <c r="G17" s="310"/>
      <c r="H17" s="311"/>
    </row>
    <row r="18" spans="1:8">
      <c r="A18" s="309"/>
      <c r="B18" s="318"/>
      <c r="C18" s="43" t="s">
        <v>175</v>
      </c>
      <c r="D18" s="43" t="s">
        <v>174</v>
      </c>
      <c r="E18" s="43" t="s">
        <v>6</v>
      </c>
      <c r="F18" s="43" t="s">
        <v>175</v>
      </c>
      <c r="G18" s="43" t="s">
        <v>174</v>
      </c>
      <c r="H18" s="150" t="s">
        <v>6</v>
      </c>
    </row>
    <row r="19" spans="1:8" ht="27">
      <c r="A19" s="73">
        <v>1</v>
      </c>
      <c r="B19" s="204" t="s">
        <v>239</v>
      </c>
      <c r="C19" s="197">
        <v>1</v>
      </c>
      <c r="D19" s="197">
        <v>34</v>
      </c>
      <c r="E19" s="198">
        <f>(D19-C19)/C19</f>
        <v>33</v>
      </c>
      <c r="F19" s="197">
        <v>1</v>
      </c>
      <c r="G19" s="197">
        <v>34</v>
      </c>
      <c r="H19" s="199">
        <f>(G19-F19)/F19</f>
        <v>33</v>
      </c>
    </row>
    <row r="20" spans="1:8" ht="27">
      <c r="A20" s="73">
        <f t="shared" ref="A20:A28" si="3">IF(G19=G20,A19,A19+1)</f>
        <v>2</v>
      </c>
      <c r="B20" s="204" t="s">
        <v>238</v>
      </c>
      <c r="C20" s="200">
        <v>0</v>
      </c>
      <c r="D20" s="197">
        <v>31</v>
      </c>
      <c r="E20" s="200">
        <v>0</v>
      </c>
      <c r="F20" s="200">
        <v>0</v>
      </c>
      <c r="G20" s="197">
        <v>31</v>
      </c>
      <c r="H20" s="199" t="s">
        <v>258</v>
      </c>
    </row>
    <row r="21" spans="1:8" ht="27">
      <c r="A21" s="73">
        <f t="shared" si="3"/>
        <v>3</v>
      </c>
      <c r="B21" s="204" t="s">
        <v>237</v>
      </c>
      <c r="C21" s="200">
        <v>0</v>
      </c>
      <c r="D21" s="197">
        <v>26</v>
      </c>
      <c r="E21" s="200">
        <v>0</v>
      </c>
      <c r="F21" s="200">
        <v>0</v>
      </c>
      <c r="G21" s="197">
        <v>26</v>
      </c>
      <c r="H21" s="199" t="s">
        <v>258</v>
      </c>
    </row>
    <row r="22" spans="1:8" ht="27">
      <c r="A22" s="73">
        <f t="shared" si="3"/>
        <v>4</v>
      </c>
      <c r="B22" s="204" t="s">
        <v>236</v>
      </c>
      <c r="C22" s="197">
        <v>1</v>
      </c>
      <c r="D22" s="197">
        <v>23</v>
      </c>
      <c r="E22" s="198">
        <f>(D22-C22)/C22</f>
        <v>22</v>
      </c>
      <c r="F22" s="197">
        <v>1</v>
      </c>
      <c r="G22" s="197">
        <v>23</v>
      </c>
      <c r="H22" s="199">
        <f>(G22-F22)/F22</f>
        <v>22</v>
      </c>
    </row>
    <row r="23" spans="1:8">
      <c r="A23" s="73">
        <f t="shared" si="3"/>
        <v>5</v>
      </c>
      <c r="B23" s="204" t="s">
        <v>235</v>
      </c>
      <c r="C23" s="197">
        <v>24</v>
      </c>
      <c r="D23" s="197">
        <v>18</v>
      </c>
      <c r="E23" s="198">
        <f>(D23-C23)/C23</f>
        <v>-0.25</v>
      </c>
      <c r="F23" s="197">
        <v>24</v>
      </c>
      <c r="G23" s="197">
        <v>18</v>
      </c>
      <c r="H23" s="199">
        <f>(G23-F23)/F23</f>
        <v>-0.25</v>
      </c>
    </row>
    <row r="24" spans="1:8" ht="27">
      <c r="A24" s="73">
        <f t="shared" si="3"/>
        <v>5</v>
      </c>
      <c r="B24" s="204" t="s">
        <v>234</v>
      </c>
      <c r="C24" s="197">
        <v>1</v>
      </c>
      <c r="D24" s="197">
        <v>18</v>
      </c>
      <c r="E24" s="198">
        <f>(D24-C24)/C24</f>
        <v>17</v>
      </c>
      <c r="F24" s="197">
        <v>1</v>
      </c>
      <c r="G24" s="197">
        <v>18</v>
      </c>
      <c r="H24" s="199">
        <f>(G24-F24)/F24</f>
        <v>17</v>
      </c>
    </row>
    <row r="25" spans="1:8" ht="27">
      <c r="A25" s="73">
        <v>7</v>
      </c>
      <c r="B25" s="204" t="s">
        <v>233</v>
      </c>
      <c r="C25" s="200">
        <v>0</v>
      </c>
      <c r="D25" s="197">
        <v>16</v>
      </c>
      <c r="E25" s="200">
        <v>0</v>
      </c>
      <c r="F25" s="200">
        <v>0</v>
      </c>
      <c r="G25" s="197">
        <v>16</v>
      </c>
      <c r="H25" s="199" t="s">
        <v>258</v>
      </c>
    </row>
    <row r="26" spans="1:8" ht="27">
      <c r="A26" s="73">
        <f t="shared" si="3"/>
        <v>8</v>
      </c>
      <c r="B26" s="204" t="s">
        <v>232</v>
      </c>
      <c r="C26" s="200">
        <v>0</v>
      </c>
      <c r="D26" s="197">
        <v>14</v>
      </c>
      <c r="E26" s="200">
        <v>0</v>
      </c>
      <c r="F26" s="200">
        <v>0</v>
      </c>
      <c r="G26" s="197">
        <v>14</v>
      </c>
      <c r="H26" s="199" t="s">
        <v>258</v>
      </c>
    </row>
    <row r="27" spans="1:8" ht="27">
      <c r="A27" s="73">
        <f t="shared" si="3"/>
        <v>8</v>
      </c>
      <c r="B27" s="204" t="s">
        <v>231</v>
      </c>
      <c r="C27" s="200">
        <v>0</v>
      </c>
      <c r="D27" s="197">
        <v>14</v>
      </c>
      <c r="E27" s="200">
        <v>0</v>
      </c>
      <c r="F27" s="200">
        <v>0</v>
      </c>
      <c r="G27" s="197">
        <v>14</v>
      </c>
      <c r="H27" s="199" t="s">
        <v>258</v>
      </c>
    </row>
    <row r="28" spans="1:8" ht="27.75" thickBot="1">
      <c r="A28" s="77">
        <f t="shared" si="3"/>
        <v>8</v>
      </c>
      <c r="B28" s="205" t="s">
        <v>326</v>
      </c>
      <c r="C28" s="201" t="s">
        <v>258</v>
      </c>
      <c r="D28" s="201">
        <v>14</v>
      </c>
      <c r="E28" s="202" t="s">
        <v>259</v>
      </c>
      <c r="F28" s="201" t="s">
        <v>258</v>
      </c>
      <c r="G28" s="201">
        <v>14</v>
      </c>
      <c r="H28" s="203" t="s">
        <v>258</v>
      </c>
    </row>
    <row r="29" spans="1:8">
      <c r="A29" s="10"/>
      <c r="B29" s="10"/>
      <c r="C29" s="10"/>
      <c r="D29" s="10"/>
      <c r="E29" s="10"/>
      <c r="F29" s="10"/>
      <c r="G29" s="10"/>
      <c r="H29" s="10"/>
    </row>
    <row r="30" spans="1:8" s="106" customFormat="1" ht="21" thickBot="1">
      <c r="A30" s="324" t="s">
        <v>230</v>
      </c>
      <c r="B30" s="324"/>
      <c r="C30" s="324"/>
      <c r="D30" s="324"/>
      <c r="E30" s="324"/>
      <c r="F30" s="324"/>
      <c r="G30" s="324"/>
      <c r="H30" s="324"/>
    </row>
    <row r="31" spans="1:8">
      <c r="A31" s="308" t="s">
        <v>196</v>
      </c>
      <c r="B31" s="310" t="s">
        <v>229</v>
      </c>
      <c r="C31" s="310" t="s">
        <v>176</v>
      </c>
      <c r="D31" s="310"/>
      <c r="E31" s="310"/>
      <c r="F31" s="310" t="s">
        <v>5</v>
      </c>
      <c r="G31" s="310"/>
      <c r="H31" s="311"/>
    </row>
    <row r="32" spans="1:8">
      <c r="A32" s="309"/>
      <c r="B32" s="318"/>
      <c r="C32" s="43" t="s">
        <v>175</v>
      </c>
      <c r="D32" s="43" t="s">
        <v>174</v>
      </c>
      <c r="E32" s="43" t="s">
        <v>6</v>
      </c>
      <c r="F32" s="43" t="s">
        <v>175</v>
      </c>
      <c r="G32" s="43" t="s">
        <v>174</v>
      </c>
      <c r="H32" s="150" t="s">
        <v>6</v>
      </c>
    </row>
    <row r="33" spans="1:8">
      <c r="A33" s="73">
        <v>1</v>
      </c>
      <c r="B33" s="204" t="s">
        <v>228</v>
      </c>
      <c r="C33" s="11">
        <v>70</v>
      </c>
      <c r="D33" s="11">
        <v>29</v>
      </c>
      <c r="E33" s="144">
        <f>(D33-C33)/C33</f>
        <v>-0.58571428571428574</v>
      </c>
      <c r="F33" s="175">
        <v>70</v>
      </c>
      <c r="G33" s="11">
        <v>29</v>
      </c>
      <c r="H33" s="151">
        <f>(G33-F33)/F33</f>
        <v>-0.58571428571428574</v>
      </c>
    </row>
    <row r="34" spans="1:8">
      <c r="A34" s="73">
        <f t="shared" ref="A34:A42" si="4">IF(G33=G34,A33,A33+1)</f>
        <v>2</v>
      </c>
      <c r="B34" s="204" t="s">
        <v>227</v>
      </c>
      <c r="C34" s="11">
        <v>4</v>
      </c>
      <c r="D34" s="11">
        <v>22</v>
      </c>
      <c r="E34" s="144">
        <f>(D34-C34)/C34</f>
        <v>4.5</v>
      </c>
      <c r="F34" s="175">
        <v>4</v>
      </c>
      <c r="G34" s="11">
        <v>22</v>
      </c>
      <c r="H34" s="151">
        <f>(G34-F34)/F34</f>
        <v>4.5</v>
      </c>
    </row>
    <row r="35" spans="1:8">
      <c r="A35" s="73">
        <f t="shared" si="4"/>
        <v>3</v>
      </c>
      <c r="B35" s="204" t="s">
        <v>226</v>
      </c>
      <c r="C35" s="11">
        <v>7</v>
      </c>
      <c r="D35" s="11">
        <v>12</v>
      </c>
      <c r="E35" s="144">
        <f>(D35-C35)/C35</f>
        <v>0.7142857142857143</v>
      </c>
      <c r="F35" s="175">
        <v>7</v>
      </c>
      <c r="G35" s="11">
        <v>12</v>
      </c>
      <c r="H35" s="151">
        <f>(G35-F35)/F35</f>
        <v>0.7142857142857143</v>
      </c>
    </row>
    <row r="36" spans="1:8" ht="27">
      <c r="A36" s="73">
        <f t="shared" si="4"/>
        <v>3</v>
      </c>
      <c r="B36" s="204" t="s">
        <v>225</v>
      </c>
      <c r="C36" s="11">
        <v>23</v>
      </c>
      <c r="D36" s="11">
        <v>12</v>
      </c>
      <c r="E36" s="144">
        <f>(D36-C36)/C36</f>
        <v>-0.47826086956521741</v>
      </c>
      <c r="F36" s="175">
        <v>23</v>
      </c>
      <c r="G36" s="11">
        <v>12</v>
      </c>
      <c r="H36" s="151">
        <f>(G36-F36)/F36</f>
        <v>-0.47826086956521741</v>
      </c>
    </row>
    <row r="37" spans="1:8" ht="54">
      <c r="A37" s="73">
        <v>5</v>
      </c>
      <c r="B37" s="204" t="s">
        <v>224</v>
      </c>
      <c r="C37" s="11">
        <v>0</v>
      </c>
      <c r="D37" s="11">
        <v>11</v>
      </c>
      <c r="E37" s="196" t="s">
        <v>258</v>
      </c>
      <c r="F37" s="175">
        <v>0</v>
      </c>
      <c r="G37" s="11">
        <v>11</v>
      </c>
      <c r="H37" s="74" t="s">
        <v>260</v>
      </c>
    </row>
    <row r="38" spans="1:8" ht="27">
      <c r="A38" s="73">
        <f t="shared" si="4"/>
        <v>5</v>
      </c>
      <c r="B38" s="204" t="s">
        <v>223</v>
      </c>
      <c r="C38" s="11">
        <v>4</v>
      </c>
      <c r="D38" s="11">
        <v>11</v>
      </c>
      <c r="E38" s="144">
        <f>(D38-C38)/C38</f>
        <v>1.75</v>
      </c>
      <c r="F38" s="175">
        <v>4</v>
      </c>
      <c r="G38" s="11">
        <v>11</v>
      </c>
      <c r="H38" s="151">
        <f>(G38-F38)/F38</f>
        <v>1.75</v>
      </c>
    </row>
    <row r="39" spans="1:8" ht="27">
      <c r="A39" s="73">
        <v>7</v>
      </c>
      <c r="B39" s="204" t="s">
        <v>222</v>
      </c>
      <c r="C39" s="11">
        <v>0</v>
      </c>
      <c r="D39" s="11">
        <v>10</v>
      </c>
      <c r="E39" s="196" t="s">
        <v>259</v>
      </c>
      <c r="F39" s="11">
        <v>0</v>
      </c>
      <c r="G39" s="11">
        <v>10</v>
      </c>
      <c r="H39" s="74" t="s">
        <v>260</v>
      </c>
    </row>
    <row r="40" spans="1:8" ht="40.5">
      <c r="A40" s="73">
        <f t="shared" si="4"/>
        <v>8</v>
      </c>
      <c r="B40" s="204" t="s">
        <v>328</v>
      </c>
      <c r="C40" s="11">
        <v>0</v>
      </c>
      <c r="D40" s="11">
        <v>9</v>
      </c>
      <c r="E40" s="196" t="s">
        <v>260</v>
      </c>
      <c r="F40" s="11">
        <v>0</v>
      </c>
      <c r="G40" s="11">
        <v>9</v>
      </c>
      <c r="H40" s="74" t="s">
        <v>260</v>
      </c>
    </row>
    <row r="41" spans="1:8" ht="40.5">
      <c r="A41" s="73">
        <f t="shared" si="4"/>
        <v>8</v>
      </c>
      <c r="B41" s="204" t="s">
        <v>221</v>
      </c>
      <c r="C41" s="11">
        <v>6</v>
      </c>
      <c r="D41" s="11">
        <v>9</v>
      </c>
      <c r="E41" s="144">
        <f>(D41-C41)/C41</f>
        <v>0.5</v>
      </c>
      <c r="F41" s="11">
        <v>6</v>
      </c>
      <c r="G41" s="11">
        <v>9</v>
      </c>
      <c r="H41" s="151">
        <f>(G41-F41)/F41</f>
        <v>0.5</v>
      </c>
    </row>
    <row r="42" spans="1:8" ht="27.75" thickBot="1">
      <c r="A42" s="77">
        <f t="shared" si="4"/>
        <v>8</v>
      </c>
      <c r="B42" s="205" t="s">
        <v>329</v>
      </c>
      <c r="C42" s="168">
        <v>12</v>
      </c>
      <c r="D42" s="168">
        <v>9</v>
      </c>
      <c r="E42" s="194">
        <f>(D42-C42)/C42</f>
        <v>-0.25</v>
      </c>
      <c r="F42" s="168">
        <v>12</v>
      </c>
      <c r="G42" s="168">
        <v>9</v>
      </c>
      <c r="H42" s="195">
        <f>(G42-F42)/F42</f>
        <v>-0.25</v>
      </c>
    </row>
    <row r="43" spans="1:8">
      <c r="A43" s="10"/>
      <c r="B43" s="10"/>
      <c r="C43" s="10"/>
      <c r="D43" s="10"/>
      <c r="E43" s="10"/>
      <c r="F43" s="10"/>
      <c r="G43" s="10"/>
      <c r="H43" s="10"/>
    </row>
  </sheetData>
  <mergeCells count="15">
    <mergeCell ref="A31:A32"/>
    <mergeCell ref="B31:B32"/>
    <mergeCell ref="C31:E31"/>
    <mergeCell ref="F31:H31"/>
    <mergeCell ref="A2:H2"/>
    <mergeCell ref="A3:A4"/>
    <mergeCell ref="B3:B4"/>
    <mergeCell ref="C3:E3"/>
    <mergeCell ref="F3:H3"/>
    <mergeCell ref="A16:H16"/>
    <mergeCell ref="A17:A18"/>
    <mergeCell ref="B17:B18"/>
    <mergeCell ref="C17:E17"/>
    <mergeCell ref="F17:H17"/>
    <mergeCell ref="A30:H30"/>
  </mergeCells>
  <phoneticPr fontId="2" type="noConversion"/>
  <pageMargins left="0.7" right="0.7" top="0.75" bottom="0.75" header="0.3" footer="0.3"/>
  <pageSetup paperSize="9" scale="7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27"/>
  <sheetViews>
    <sheetView view="pageBreakPreview" topLeftCell="A7" zoomScaleSheetLayoutView="100" workbookViewId="0">
      <selection activeCell="A3" sqref="A3:M3"/>
    </sheetView>
  </sheetViews>
  <sheetFormatPr defaultRowHeight="17.25"/>
  <cols>
    <col min="1" max="1" width="13.5546875" style="20" customWidth="1"/>
    <col min="2" max="3" width="7.5546875" style="20" customWidth="1"/>
    <col min="4" max="4" width="9.44140625" style="20" customWidth="1"/>
    <col min="5" max="5" width="7.33203125" style="20" customWidth="1"/>
    <col min="6" max="6" width="8.33203125" style="20" customWidth="1"/>
    <col min="7" max="7" width="9.44140625" style="20" customWidth="1"/>
    <col min="8" max="8" width="7.5546875" style="20" customWidth="1"/>
    <col min="9" max="13" width="8.33203125" style="20" customWidth="1"/>
    <col min="14" max="256" width="8.88671875" style="20"/>
    <col min="257" max="257" width="13.5546875" style="20" customWidth="1"/>
    <col min="258" max="259" width="7.5546875" style="20" customWidth="1"/>
    <col min="260" max="260" width="9.44140625" style="20" customWidth="1"/>
    <col min="261" max="262" width="7.33203125" style="20" customWidth="1"/>
    <col min="263" max="263" width="9.44140625" style="20" customWidth="1"/>
    <col min="264" max="264" width="7.5546875" style="20" customWidth="1"/>
    <col min="265" max="269" width="8.33203125" style="20" customWidth="1"/>
    <col min="270" max="512" width="8.88671875" style="20"/>
    <col min="513" max="513" width="13.5546875" style="20" customWidth="1"/>
    <col min="514" max="515" width="7.5546875" style="20" customWidth="1"/>
    <col min="516" max="516" width="9.44140625" style="20" customWidth="1"/>
    <col min="517" max="518" width="7.33203125" style="20" customWidth="1"/>
    <col min="519" max="519" width="9.44140625" style="20" customWidth="1"/>
    <col min="520" max="520" width="7.5546875" style="20" customWidth="1"/>
    <col min="521" max="525" width="8.33203125" style="20" customWidth="1"/>
    <col min="526" max="768" width="8.88671875" style="20"/>
    <col min="769" max="769" width="13.5546875" style="20" customWidth="1"/>
    <col min="770" max="771" width="7.5546875" style="20" customWidth="1"/>
    <col min="772" max="772" width="9.44140625" style="20" customWidth="1"/>
    <col min="773" max="774" width="7.33203125" style="20" customWidth="1"/>
    <col min="775" max="775" width="9.44140625" style="20" customWidth="1"/>
    <col min="776" max="776" width="7.5546875" style="20" customWidth="1"/>
    <col min="777" max="781" width="8.33203125" style="20" customWidth="1"/>
    <col min="782" max="1024" width="8.88671875" style="20"/>
    <col min="1025" max="1025" width="13.5546875" style="20" customWidth="1"/>
    <col min="1026" max="1027" width="7.5546875" style="20" customWidth="1"/>
    <col min="1028" max="1028" width="9.44140625" style="20" customWidth="1"/>
    <col min="1029" max="1030" width="7.33203125" style="20" customWidth="1"/>
    <col min="1031" max="1031" width="9.44140625" style="20" customWidth="1"/>
    <col min="1032" max="1032" width="7.5546875" style="20" customWidth="1"/>
    <col min="1033" max="1037" width="8.33203125" style="20" customWidth="1"/>
    <col min="1038" max="1280" width="8.88671875" style="20"/>
    <col min="1281" max="1281" width="13.5546875" style="20" customWidth="1"/>
    <col min="1282" max="1283" width="7.5546875" style="20" customWidth="1"/>
    <col min="1284" max="1284" width="9.44140625" style="20" customWidth="1"/>
    <col min="1285" max="1286" width="7.33203125" style="20" customWidth="1"/>
    <col min="1287" max="1287" width="9.44140625" style="20" customWidth="1"/>
    <col min="1288" max="1288" width="7.5546875" style="20" customWidth="1"/>
    <col min="1289" max="1293" width="8.33203125" style="20" customWidth="1"/>
    <col min="1294" max="1536" width="8.88671875" style="20"/>
    <col min="1537" max="1537" width="13.5546875" style="20" customWidth="1"/>
    <col min="1538" max="1539" width="7.5546875" style="20" customWidth="1"/>
    <col min="1540" max="1540" width="9.44140625" style="20" customWidth="1"/>
    <col min="1541" max="1542" width="7.33203125" style="20" customWidth="1"/>
    <col min="1543" max="1543" width="9.44140625" style="20" customWidth="1"/>
    <col min="1544" max="1544" width="7.5546875" style="20" customWidth="1"/>
    <col min="1545" max="1549" width="8.33203125" style="20" customWidth="1"/>
    <col min="1550" max="1792" width="8.88671875" style="20"/>
    <col min="1793" max="1793" width="13.5546875" style="20" customWidth="1"/>
    <col min="1794" max="1795" width="7.5546875" style="20" customWidth="1"/>
    <col min="1796" max="1796" width="9.44140625" style="20" customWidth="1"/>
    <col min="1797" max="1798" width="7.33203125" style="20" customWidth="1"/>
    <col min="1799" max="1799" width="9.44140625" style="20" customWidth="1"/>
    <col min="1800" max="1800" width="7.5546875" style="20" customWidth="1"/>
    <col min="1801" max="1805" width="8.33203125" style="20" customWidth="1"/>
    <col min="1806" max="2048" width="8.88671875" style="20"/>
    <col min="2049" max="2049" width="13.5546875" style="20" customWidth="1"/>
    <col min="2050" max="2051" width="7.5546875" style="20" customWidth="1"/>
    <col min="2052" max="2052" width="9.44140625" style="20" customWidth="1"/>
    <col min="2053" max="2054" width="7.33203125" style="20" customWidth="1"/>
    <col min="2055" max="2055" width="9.44140625" style="20" customWidth="1"/>
    <col min="2056" max="2056" width="7.5546875" style="20" customWidth="1"/>
    <col min="2057" max="2061" width="8.33203125" style="20" customWidth="1"/>
    <col min="2062" max="2304" width="8.88671875" style="20"/>
    <col min="2305" max="2305" width="13.5546875" style="20" customWidth="1"/>
    <col min="2306" max="2307" width="7.5546875" style="20" customWidth="1"/>
    <col min="2308" max="2308" width="9.44140625" style="20" customWidth="1"/>
    <col min="2309" max="2310" width="7.33203125" style="20" customWidth="1"/>
    <col min="2311" max="2311" width="9.44140625" style="20" customWidth="1"/>
    <col min="2312" max="2312" width="7.5546875" style="20" customWidth="1"/>
    <col min="2313" max="2317" width="8.33203125" style="20" customWidth="1"/>
    <col min="2318" max="2560" width="8.88671875" style="20"/>
    <col min="2561" max="2561" width="13.5546875" style="20" customWidth="1"/>
    <col min="2562" max="2563" width="7.5546875" style="20" customWidth="1"/>
    <col min="2564" max="2564" width="9.44140625" style="20" customWidth="1"/>
    <col min="2565" max="2566" width="7.33203125" style="20" customWidth="1"/>
    <col min="2567" max="2567" width="9.44140625" style="20" customWidth="1"/>
    <col min="2568" max="2568" width="7.5546875" style="20" customWidth="1"/>
    <col min="2569" max="2573" width="8.33203125" style="20" customWidth="1"/>
    <col min="2574" max="2816" width="8.88671875" style="20"/>
    <col min="2817" max="2817" width="13.5546875" style="20" customWidth="1"/>
    <col min="2818" max="2819" width="7.5546875" style="20" customWidth="1"/>
    <col min="2820" max="2820" width="9.44140625" style="20" customWidth="1"/>
    <col min="2821" max="2822" width="7.33203125" style="20" customWidth="1"/>
    <col min="2823" max="2823" width="9.44140625" style="20" customWidth="1"/>
    <col min="2824" max="2824" width="7.5546875" style="20" customWidth="1"/>
    <col min="2825" max="2829" width="8.33203125" style="20" customWidth="1"/>
    <col min="2830" max="3072" width="8.88671875" style="20"/>
    <col min="3073" max="3073" width="13.5546875" style="20" customWidth="1"/>
    <col min="3074" max="3075" width="7.5546875" style="20" customWidth="1"/>
    <col min="3076" max="3076" width="9.44140625" style="20" customWidth="1"/>
    <col min="3077" max="3078" width="7.33203125" style="20" customWidth="1"/>
    <col min="3079" max="3079" width="9.44140625" style="20" customWidth="1"/>
    <col min="3080" max="3080" width="7.5546875" style="20" customWidth="1"/>
    <col min="3081" max="3085" width="8.33203125" style="20" customWidth="1"/>
    <col min="3086" max="3328" width="8.88671875" style="20"/>
    <col min="3329" max="3329" width="13.5546875" style="20" customWidth="1"/>
    <col min="3330" max="3331" width="7.5546875" style="20" customWidth="1"/>
    <col min="3332" max="3332" width="9.44140625" style="20" customWidth="1"/>
    <col min="3333" max="3334" width="7.33203125" style="20" customWidth="1"/>
    <col min="3335" max="3335" width="9.44140625" style="20" customWidth="1"/>
    <col min="3336" max="3336" width="7.5546875" style="20" customWidth="1"/>
    <col min="3337" max="3341" width="8.33203125" style="20" customWidth="1"/>
    <col min="3342" max="3584" width="8.88671875" style="20"/>
    <col min="3585" max="3585" width="13.5546875" style="20" customWidth="1"/>
    <col min="3586" max="3587" width="7.5546875" style="20" customWidth="1"/>
    <col min="3588" max="3588" width="9.44140625" style="20" customWidth="1"/>
    <col min="3589" max="3590" width="7.33203125" style="20" customWidth="1"/>
    <col min="3591" max="3591" width="9.44140625" style="20" customWidth="1"/>
    <col min="3592" max="3592" width="7.5546875" style="20" customWidth="1"/>
    <col min="3593" max="3597" width="8.33203125" style="20" customWidth="1"/>
    <col min="3598" max="3840" width="8.88671875" style="20"/>
    <col min="3841" max="3841" width="13.5546875" style="20" customWidth="1"/>
    <col min="3842" max="3843" width="7.5546875" style="20" customWidth="1"/>
    <col min="3844" max="3844" width="9.44140625" style="20" customWidth="1"/>
    <col min="3845" max="3846" width="7.33203125" style="20" customWidth="1"/>
    <col min="3847" max="3847" width="9.44140625" style="20" customWidth="1"/>
    <col min="3848" max="3848" width="7.5546875" style="20" customWidth="1"/>
    <col min="3849" max="3853" width="8.33203125" style="20" customWidth="1"/>
    <col min="3854" max="4096" width="8.88671875" style="20"/>
    <col min="4097" max="4097" width="13.5546875" style="20" customWidth="1"/>
    <col min="4098" max="4099" width="7.5546875" style="20" customWidth="1"/>
    <col min="4100" max="4100" width="9.44140625" style="20" customWidth="1"/>
    <col min="4101" max="4102" width="7.33203125" style="20" customWidth="1"/>
    <col min="4103" max="4103" width="9.44140625" style="20" customWidth="1"/>
    <col min="4104" max="4104" width="7.5546875" style="20" customWidth="1"/>
    <col min="4105" max="4109" width="8.33203125" style="20" customWidth="1"/>
    <col min="4110" max="4352" width="8.88671875" style="20"/>
    <col min="4353" max="4353" width="13.5546875" style="20" customWidth="1"/>
    <col min="4354" max="4355" width="7.5546875" style="20" customWidth="1"/>
    <col min="4356" max="4356" width="9.44140625" style="20" customWidth="1"/>
    <col min="4357" max="4358" width="7.33203125" style="20" customWidth="1"/>
    <col min="4359" max="4359" width="9.44140625" style="20" customWidth="1"/>
    <col min="4360" max="4360" width="7.5546875" style="20" customWidth="1"/>
    <col min="4361" max="4365" width="8.33203125" style="20" customWidth="1"/>
    <col min="4366" max="4608" width="8.88671875" style="20"/>
    <col min="4609" max="4609" width="13.5546875" style="20" customWidth="1"/>
    <col min="4610" max="4611" width="7.5546875" style="20" customWidth="1"/>
    <col min="4612" max="4612" width="9.44140625" style="20" customWidth="1"/>
    <col min="4613" max="4614" width="7.33203125" style="20" customWidth="1"/>
    <col min="4615" max="4615" width="9.44140625" style="20" customWidth="1"/>
    <col min="4616" max="4616" width="7.5546875" style="20" customWidth="1"/>
    <col min="4617" max="4621" width="8.33203125" style="20" customWidth="1"/>
    <col min="4622" max="4864" width="8.88671875" style="20"/>
    <col min="4865" max="4865" width="13.5546875" style="20" customWidth="1"/>
    <col min="4866" max="4867" width="7.5546875" style="20" customWidth="1"/>
    <col min="4868" max="4868" width="9.44140625" style="20" customWidth="1"/>
    <col min="4869" max="4870" width="7.33203125" style="20" customWidth="1"/>
    <col min="4871" max="4871" width="9.44140625" style="20" customWidth="1"/>
    <col min="4872" max="4872" width="7.5546875" style="20" customWidth="1"/>
    <col min="4873" max="4877" width="8.33203125" style="20" customWidth="1"/>
    <col min="4878" max="5120" width="8.88671875" style="20"/>
    <col min="5121" max="5121" width="13.5546875" style="20" customWidth="1"/>
    <col min="5122" max="5123" width="7.5546875" style="20" customWidth="1"/>
    <col min="5124" max="5124" width="9.44140625" style="20" customWidth="1"/>
    <col min="5125" max="5126" width="7.33203125" style="20" customWidth="1"/>
    <col min="5127" max="5127" width="9.44140625" style="20" customWidth="1"/>
    <col min="5128" max="5128" width="7.5546875" style="20" customWidth="1"/>
    <col min="5129" max="5133" width="8.33203125" style="20" customWidth="1"/>
    <col min="5134" max="5376" width="8.88671875" style="20"/>
    <col min="5377" max="5377" width="13.5546875" style="20" customWidth="1"/>
    <col min="5378" max="5379" width="7.5546875" style="20" customWidth="1"/>
    <col min="5380" max="5380" width="9.44140625" style="20" customWidth="1"/>
    <col min="5381" max="5382" width="7.33203125" style="20" customWidth="1"/>
    <col min="5383" max="5383" width="9.44140625" style="20" customWidth="1"/>
    <col min="5384" max="5384" width="7.5546875" style="20" customWidth="1"/>
    <col min="5385" max="5389" width="8.33203125" style="20" customWidth="1"/>
    <col min="5390" max="5632" width="8.88671875" style="20"/>
    <col min="5633" max="5633" width="13.5546875" style="20" customWidth="1"/>
    <col min="5634" max="5635" width="7.5546875" style="20" customWidth="1"/>
    <col min="5636" max="5636" width="9.44140625" style="20" customWidth="1"/>
    <col min="5637" max="5638" width="7.33203125" style="20" customWidth="1"/>
    <col min="5639" max="5639" width="9.44140625" style="20" customWidth="1"/>
    <col min="5640" max="5640" width="7.5546875" style="20" customWidth="1"/>
    <col min="5641" max="5645" width="8.33203125" style="20" customWidth="1"/>
    <col min="5646" max="5888" width="8.88671875" style="20"/>
    <col min="5889" max="5889" width="13.5546875" style="20" customWidth="1"/>
    <col min="5890" max="5891" width="7.5546875" style="20" customWidth="1"/>
    <col min="5892" max="5892" width="9.44140625" style="20" customWidth="1"/>
    <col min="5893" max="5894" width="7.33203125" style="20" customWidth="1"/>
    <col min="5895" max="5895" width="9.44140625" style="20" customWidth="1"/>
    <col min="5896" max="5896" width="7.5546875" style="20" customWidth="1"/>
    <col min="5897" max="5901" width="8.33203125" style="20" customWidth="1"/>
    <col min="5902" max="6144" width="8.88671875" style="20"/>
    <col min="6145" max="6145" width="13.5546875" style="20" customWidth="1"/>
    <col min="6146" max="6147" width="7.5546875" style="20" customWidth="1"/>
    <col min="6148" max="6148" width="9.44140625" style="20" customWidth="1"/>
    <col min="6149" max="6150" width="7.33203125" style="20" customWidth="1"/>
    <col min="6151" max="6151" width="9.44140625" style="20" customWidth="1"/>
    <col min="6152" max="6152" width="7.5546875" style="20" customWidth="1"/>
    <col min="6153" max="6157" width="8.33203125" style="20" customWidth="1"/>
    <col min="6158" max="6400" width="8.88671875" style="20"/>
    <col min="6401" max="6401" width="13.5546875" style="20" customWidth="1"/>
    <col min="6402" max="6403" width="7.5546875" style="20" customWidth="1"/>
    <col min="6404" max="6404" width="9.44140625" style="20" customWidth="1"/>
    <col min="6405" max="6406" width="7.33203125" style="20" customWidth="1"/>
    <col min="6407" max="6407" width="9.44140625" style="20" customWidth="1"/>
    <col min="6408" max="6408" width="7.5546875" style="20" customWidth="1"/>
    <col min="6409" max="6413" width="8.33203125" style="20" customWidth="1"/>
    <col min="6414" max="6656" width="8.88671875" style="20"/>
    <col min="6657" max="6657" width="13.5546875" style="20" customWidth="1"/>
    <col min="6658" max="6659" width="7.5546875" style="20" customWidth="1"/>
    <col min="6660" max="6660" width="9.44140625" style="20" customWidth="1"/>
    <col min="6661" max="6662" width="7.33203125" style="20" customWidth="1"/>
    <col min="6663" max="6663" width="9.44140625" style="20" customWidth="1"/>
    <col min="6664" max="6664" width="7.5546875" style="20" customWidth="1"/>
    <col min="6665" max="6669" width="8.33203125" style="20" customWidth="1"/>
    <col min="6670" max="6912" width="8.88671875" style="20"/>
    <col min="6913" max="6913" width="13.5546875" style="20" customWidth="1"/>
    <col min="6914" max="6915" width="7.5546875" style="20" customWidth="1"/>
    <col min="6916" max="6916" width="9.44140625" style="20" customWidth="1"/>
    <col min="6917" max="6918" width="7.33203125" style="20" customWidth="1"/>
    <col min="6919" max="6919" width="9.44140625" style="20" customWidth="1"/>
    <col min="6920" max="6920" width="7.5546875" style="20" customWidth="1"/>
    <col min="6921" max="6925" width="8.33203125" style="20" customWidth="1"/>
    <col min="6926" max="7168" width="8.88671875" style="20"/>
    <col min="7169" max="7169" width="13.5546875" style="20" customWidth="1"/>
    <col min="7170" max="7171" width="7.5546875" style="20" customWidth="1"/>
    <col min="7172" max="7172" width="9.44140625" style="20" customWidth="1"/>
    <col min="7173" max="7174" width="7.33203125" style="20" customWidth="1"/>
    <col min="7175" max="7175" width="9.44140625" style="20" customWidth="1"/>
    <col min="7176" max="7176" width="7.5546875" style="20" customWidth="1"/>
    <col min="7177" max="7181" width="8.33203125" style="20" customWidth="1"/>
    <col min="7182" max="7424" width="8.88671875" style="20"/>
    <col min="7425" max="7425" width="13.5546875" style="20" customWidth="1"/>
    <col min="7426" max="7427" width="7.5546875" style="20" customWidth="1"/>
    <col min="7428" max="7428" width="9.44140625" style="20" customWidth="1"/>
    <col min="7429" max="7430" width="7.33203125" style="20" customWidth="1"/>
    <col min="7431" max="7431" width="9.44140625" style="20" customWidth="1"/>
    <col min="7432" max="7432" width="7.5546875" style="20" customWidth="1"/>
    <col min="7433" max="7437" width="8.33203125" style="20" customWidth="1"/>
    <col min="7438" max="7680" width="8.88671875" style="20"/>
    <col min="7681" max="7681" width="13.5546875" style="20" customWidth="1"/>
    <col min="7682" max="7683" width="7.5546875" style="20" customWidth="1"/>
    <col min="7684" max="7684" width="9.44140625" style="20" customWidth="1"/>
    <col min="7685" max="7686" width="7.33203125" style="20" customWidth="1"/>
    <col min="7687" max="7687" width="9.44140625" style="20" customWidth="1"/>
    <col min="7688" max="7688" width="7.5546875" style="20" customWidth="1"/>
    <col min="7689" max="7693" width="8.33203125" style="20" customWidth="1"/>
    <col min="7694" max="7936" width="8.88671875" style="20"/>
    <col min="7937" max="7937" width="13.5546875" style="20" customWidth="1"/>
    <col min="7938" max="7939" width="7.5546875" style="20" customWidth="1"/>
    <col min="7940" max="7940" width="9.44140625" style="20" customWidth="1"/>
    <col min="7941" max="7942" width="7.33203125" style="20" customWidth="1"/>
    <col min="7943" max="7943" width="9.44140625" style="20" customWidth="1"/>
    <col min="7944" max="7944" width="7.5546875" style="20" customWidth="1"/>
    <col min="7945" max="7949" width="8.33203125" style="20" customWidth="1"/>
    <col min="7950" max="8192" width="8.88671875" style="20"/>
    <col min="8193" max="8193" width="13.5546875" style="20" customWidth="1"/>
    <col min="8194" max="8195" width="7.5546875" style="20" customWidth="1"/>
    <col min="8196" max="8196" width="9.44140625" style="20" customWidth="1"/>
    <col min="8197" max="8198" width="7.33203125" style="20" customWidth="1"/>
    <col min="8199" max="8199" width="9.44140625" style="20" customWidth="1"/>
    <col min="8200" max="8200" width="7.5546875" style="20" customWidth="1"/>
    <col min="8201" max="8205" width="8.33203125" style="20" customWidth="1"/>
    <col min="8206" max="8448" width="8.88671875" style="20"/>
    <col min="8449" max="8449" width="13.5546875" style="20" customWidth="1"/>
    <col min="8450" max="8451" width="7.5546875" style="20" customWidth="1"/>
    <col min="8452" max="8452" width="9.44140625" style="20" customWidth="1"/>
    <col min="8453" max="8454" width="7.33203125" style="20" customWidth="1"/>
    <col min="8455" max="8455" width="9.44140625" style="20" customWidth="1"/>
    <col min="8456" max="8456" width="7.5546875" style="20" customWidth="1"/>
    <col min="8457" max="8461" width="8.33203125" style="20" customWidth="1"/>
    <col min="8462" max="8704" width="8.88671875" style="20"/>
    <col min="8705" max="8705" width="13.5546875" style="20" customWidth="1"/>
    <col min="8706" max="8707" width="7.5546875" style="20" customWidth="1"/>
    <col min="8708" max="8708" width="9.44140625" style="20" customWidth="1"/>
    <col min="8709" max="8710" width="7.33203125" style="20" customWidth="1"/>
    <col min="8711" max="8711" width="9.44140625" style="20" customWidth="1"/>
    <col min="8712" max="8712" width="7.5546875" style="20" customWidth="1"/>
    <col min="8713" max="8717" width="8.33203125" style="20" customWidth="1"/>
    <col min="8718" max="8960" width="8.88671875" style="20"/>
    <col min="8961" max="8961" width="13.5546875" style="20" customWidth="1"/>
    <col min="8962" max="8963" width="7.5546875" style="20" customWidth="1"/>
    <col min="8964" max="8964" width="9.44140625" style="20" customWidth="1"/>
    <col min="8965" max="8966" width="7.33203125" style="20" customWidth="1"/>
    <col min="8967" max="8967" width="9.44140625" style="20" customWidth="1"/>
    <col min="8968" max="8968" width="7.5546875" style="20" customWidth="1"/>
    <col min="8969" max="8973" width="8.33203125" style="20" customWidth="1"/>
    <col min="8974" max="9216" width="8.88671875" style="20"/>
    <col min="9217" max="9217" width="13.5546875" style="20" customWidth="1"/>
    <col min="9218" max="9219" width="7.5546875" style="20" customWidth="1"/>
    <col min="9220" max="9220" width="9.44140625" style="20" customWidth="1"/>
    <col min="9221" max="9222" width="7.33203125" style="20" customWidth="1"/>
    <col min="9223" max="9223" width="9.44140625" style="20" customWidth="1"/>
    <col min="9224" max="9224" width="7.5546875" style="20" customWidth="1"/>
    <col min="9225" max="9229" width="8.33203125" style="20" customWidth="1"/>
    <col min="9230" max="9472" width="8.88671875" style="20"/>
    <col min="9473" max="9473" width="13.5546875" style="20" customWidth="1"/>
    <col min="9474" max="9475" width="7.5546875" style="20" customWidth="1"/>
    <col min="9476" max="9476" width="9.44140625" style="20" customWidth="1"/>
    <col min="9477" max="9478" width="7.33203125" style="20" customWidth="1"/>
    <col min="9479" max="9479" width="9.44140625" style="20" customWidth="1"/>
    <col min="9480" max="9480" width="7.5546875" style="20" customWidth="1"/>
    <col min="9481" max="9485" width="8.33203125" style="20" customWidth="1"/>
    <col min="9486" max="9728" width="8.88671875" style="20"/>
    <col min="9729" max="9729" width="13.5546875" style="20" customWidth="1"/>
    <col min="9730" max="9731" width="7.5546875" style="20" customWidth="1"/>
    <col min="9732" max="9732" width="9.44140625" style="20" customWidth="1"/>
    <col min="9733" max="9734" width="7.33203125" style="20" customWidth="1"/>
    <col min="9735" max="9735" width="9.44140625" style="20" customWidth="1"/>
    <col min="9736" max="9736" width="7.5546875" style="20" customWidth="1"/>
    <col min="9737" max="9741" width="8.33203125" style="20" customWidth="1"/>
    <col min="9742" max="9984" width="8.88671875" style="20"/>
    <col min="9985" max="9985" width="13.5546875" style="20" customWidth="1"/>
    <col min="9986" max="9987" width="7.5546875" style="20" customWidth="1"/>
    <col min="9988" max="9988" width="9.44140625" style="20" customWidth="1"/>
    <col min="9989" max="9990" width="7.33203125" style="20" customWidth="1"/>
    <col min="9991" max="9991" width="9.44140625" style="20" customWidth="1"/>
    <col min="9992" max="9992" width="7.5546875" style="20" customWidth="1"/>
    <col min="9993" max="9997" width="8.33203125" style="20" customWidth="1"/>
    <col min="9998" max="10240" width="8.88671875" style="20"/>
    <col min="10241" max="10241" width="13.5546875" style="20" customWidth="1"/>
    <col min="10242" max="10243" width="7.5546875" style="20" customWidth="1"/>
    <col min="10244" max="10244" width="9.44140625" style="20" customWidth="1"/>
    <col min="10245" max="10246" width="7.33203125" style="20" customWidth="1"/>
    <col min="10247" max="10247" width="9.44140625" style="20" customWidth="1"/>
    <col min="10248" max="10248" width="7.5546875" style="20" customWidth="1"/>
    <col min="10249" max="10253" width="8.33203125" style="20" customWidth="1"/>
    <col min="10254" max="10496" width="8.88671875" style="20"/>
    <col min="10497" max="10497" width="13.5546875" style="20" customWidth="1"/>
    <col min="10498" max="10499" width="7.5546875" style="20" customWidth="1"/>
    <col min="10500" max="10500" width="9.44140625" style="20" customWidth="1"/>
    <col min="10501" max="10502" width="7.33203125" style="20" customWidth="1"/>
    <col min="10503" max="10503" width="9.44140625" style="20" customWidth="1"/>
    <col min="10504" max="10504" width="7.5546875" style="20" customWidth="1"/>
    <col min="10505" max="10509" width="8.33203125" style="20" customWidth="1"/>
    <col min="10510" max="10752" width="8.88671875" style="20"/>
    <col min="10753" max="10753" width="13.5546875" style="20" customWidth="1"/>
    <col min="10754" max="10755" width="7.5546875" style="20" customWidth="1"/>
    <col min="10756" max="10756" width="9.44140625" style="20" customWidth="1"/>
    <col min="10757" max="10758" width="7.33203125" style="20" customWidth="1"/>
    <col min="10759" max="10759" width="9.44140625" style="20" customWidth="1"/>
    <col min="10760" max="10760" width="7.5546875" style="20" customWidth="1"/>
    <col min="10761" max="10765" width="8.33203125" style="20" customWidth="1"/>
    <col min="10766" max="11008" width="8.88671875" style="20"/>
    <col min="11009" max="11009" width="13.5546875" style="20" customWidth="1"/>
    <col min="11010" max="11011" width="7.5546875" style="20" customWidth="1"/>
    <col min="11012" max="11012" width="9.44140625" style="20" customWidth="1"/>
    <col min="11013" max="11014" width="7.33203125" style="20" customWidth="1"/>
    <col min="11015" max="11015" width="9.44140625" style="20" customWidth="1"/>
    <col min="11016" max="11016" width="7.5546875" style="20" customWidth="1"/>
    <col min="11017" max="11021" width="8.33203125" style="20" customWidth="1"/>
    <col min="11022" max="11264" width="8.88671875" style="20"/>
    <col min="11265" max="11265" width="13.5546875" style="20" customWidth="1"/>
    <col min="11266" max="11267" width="7.5546875" style="20" customWidth="1"/>
    <col min="11268" max="11268" width="9.44140625" style="20" customWidth="1"/>
    <col min="11269" max="11270" width="7.33203125" style="20" customWidth="1"/>
    <col min="11271" max="11271" width="9.44140625" style="20" customWidth="1"/>
    <col min="11272" max="11272" width="7.5546875" style="20" customWidth="1"/>
    <col min="11273" max="11277" width="8.33203125" style="20" customWidth="1"/>
    <col min="11278" max="11520" width="8.88671875" style="20"/>
    <col min="11521" max="11521" width="13.5546875" style="20" customWidth="1"/>
    <col min="11522" max="11523" width="7.5546875" style="20" customWidth="1"/>
    <col min="11524" max="11524" width="9.44140625" style="20" customWidth="1"/>
    <col min="11525" max="11526" width="7.33203125" style="20" customWidth="1"/>
    <col min="11527" max="11527" width="9.44140625" style="20" customWidth="1"/>
    <col min="11528" max="11528" width="7.5546875" style="20" customWidth="1"/>
    <col min="11529" max="11533" width="8.33203125" style="20" customWidth="1"/>
    <col min="11534" max="11776" width="8.88671875" style="20"/>
    <col min="11777" max="11777" width="13.5546875" style="20" customWidth="1"/>
    <col min="11778" max="11779" width="7.5546875" style="20" customWidth="1"/>
    <col min="11780" max="11780" width="9.44140625" style="20" customWidth="1"/>
    <col min="11781" max="11782" width="7.33203125" style="20" customWidth="1"/>
    <col min="11783" max="11783" width="9.44140625" style="20" customWidth="1"/>
    <col min="11784" max="11784" width="7.5546875" style="20" customWidth="1"/>
    <col min="11785" max="11789" width="8.33203125" style="20" customWidth="1"/>
    <col min="11790" max="12032" width="8.88671875" style="20"/>
    <col min="12033" max="12033" width="13.5546875" style="20" customWidth="1"/>
    <col min="12034" max="12035" width="7.5546875" style="20" customWidth="1"/>
    <col min="12036" max="12036" width="9.44140625" style="20" customWidth="1"/>
    <col min="12037" max="12038" width="7.33203125" style="20" customWidth="1"/>
    <col min="12039" max="12039" width="9.44140625" style="20" customWidth="1"/>
    <col min="12040" max="12040" width="7.5546875" style="20" customWidth="1"/>
    <col min="12041" max="12045" width="8.33203125" style="20" customWidth="1"/>
    <col min="12046" max="12288" width="8.88671875" style="20"/>
    <col min="12289" max="12289" width="13.5546875" style="20" customWidth="1"/>
    <col min="12290" max="12291" width="7.5546875" style="20" customWidth="1"/>
    <col min="12292" max="12292" width="9.44140625" style="20" customWidth="1"/>
    <col min="12293" max="12294" width="7.33203125" style="20" customWidth="1"/>
    <col min="12295" max="12295" width="9.44140625" style="20" customWidth="1"/>
    <col min="12296" max="12296" width="7.5546875" style="20" customWidth="1"/>
    <col min="12297" max="12301" width="8.33203125" style="20" customWidth="1"/>
    <col min="12302" max="12544" width="8.88671875" style="20"/>
    <col min="12545" max="12545" width="13.5546875" style="20" customWidth="1"/>
    <col min="12546" max="12547" width="7.5546875" style="20" customWidth="1"/>
    <col min="12548" max="12548" width="9.44140625" style="20" customWidth="1"/>
    <col min="12549" max="12550" width="7.33203125" style="20" customWidth="1"/>
    <col min="12551" max="12551" width="9.44140625" style="20" customWidth="1"/>
    <col min="12552" max="12552" width="7.5546875" style="20" customWidth="1"/>
    <col min="12553" max="12557" width="8.33203125" style="20" customWidth="1"/>
    <col min="12558" max="12800" width="8.88671875" style="20"/>
    <col min="12801" max="12801" width="13.5546875" style="20" customWidth="1"/>
    <col min="12802" max="12803" width="7.5546875" style="20" customWidth="1"/>
    <col min="12804" max="12804" width="9.44140625" style="20" customWidth="1"/>
    <col min="12805" max="12806" width="7.33203125" style="20" customWidth="1"/>
    <col min="12807" max="12807" width="9.44140625" style="20" customWidth="1"/>
    <col min="12808" max="12808" width="7.5546875" style="20" customWidth="1"/>
    <col min="12809" max="12813" width="8.33203125" style="20" customWidth="1"/>
    <col min="12814" max="13056" width="8.88671875" style="20"/>
    <col min="13057" max="13057" width="13.5546875" style="20" customWidth="1"/>
    <col min="13058" max="13059" width="7.5546875" style="20" customWidth="1"/>
    <col min="13060" max="13060" width="9.44140625" style="20" customWidth="1"/>
    <col min="13061" max="13062" width="7.33203125" style="20" customWidth="1"/>
    <col min="13063" max="13063" width="9.44140625" style="20" customWidth="1"/>
    <col min="13064" max="13064" width="7.5546875" style="20" customWidth="1"/>
    <col min="13065" max="13069" width="8.33203125" style="20" customWidth="1"/>
    <col min="13070" max="13312" width="8.88671875" style="20"/>
    <col min="13313" max="13313" width="13.5546875" style="20" customWidth="1"/>
    <col min="13314" max="13315" width="7.5546875" style="20" customWidth="1"/>
    <col min="13316" max="13316" width="9.44140625" style="20" customWidth="1"/>
    <col min="13317" max="13318" width="7.33203125" style="20" customWidth="1"/>
    <col min="13319" max="13319" width="9.44140625" style="20" customWidth="1"/>
    <col min="13320" max="13320" width="7.5546875" style="20" customWidth="1"/>
    <col min="13321" max="13325" width="8.33203125" style="20" customWidth="1"/>
    <col min="13326" max="13568" width="8.88671875" style="20"/>
    <col min="13569" max="13569" width="13.5546875" style="20" customWidth="1"/>
    <col min="13570" max="13571" width="7.5546875" style="20" customWidth="1"/>
    <col min="13572" max="13572" width="9.44140625" style="20" customWidth="1"/>
    <col min="13573" max="13574" width="7.33203125" style="20" customWidth="1"/>
    <col min="13575" max="13575" width="9.44140625" style="20" customWidth="1"/>
    <col min="13576" max="13576" width="7.5546875" style="20" customWidth="1"/>
    <col min="13577" max="13581" width="8.33203125" style="20" customWidth="1"/>
    <col min="13582" max="13824" width="8.88671875" style="20"/>
    <col min="13825" max="13825" width="13.5546875" style="20" customWidth="1"/>
    <col min="13826" max="13827" width="7.5546875" style="20" customWidth="1"/>
    <col min="13828" max="13828" width="9.44140625" style="20" customWidth="1"/>
    <col min="13829" max="13830" width="7.33203125" style="20" customWidth="1"/>
    <col min="13831" max="13831" width="9.44140625" style="20" customWidth="1"/>
    <col min="13832" max="13832" width="7.5546875" style="20" customWidth="1"/>
    <col min="13833" max="13837" width="8.33203125" style="20" customWidth="1"/>
    <col min="13838" max="14080" width="8.88671875" style="20"/>
    <col min="14081" max="14081" width="13.5546875" style="20" customWidth="1"/>
    <col min="14082" max="14083" width="7.5546875" style="20" customWidth="1"/>
    <col min="14084" max="14084" width="9.44140625" style="20" customWidth="1"/>
    <col min="14085" max="14086" width="7.33203125" style="20" customWidth="1"/>
    <col min="14087" max="14087" width="9.44140625" style="20" customWidth="1"/>
    <col min="14088" max="14088" width="7.5546875" style="20" customWidth="1"/>
    <col min="14089" max="14093" width="8.33203125" style="20" customWidth="1"/>
    <col min="14094" max="14336" width="8.88671875" style="20"/>
    <col min="14337" max="14337" width="13.5546875" style="20" customWidth="1"/>
    <col min="14338" max="14339" width="7.5546875" style="20" customWidth="1"/>
    <col min="14340" max="14340" width="9.44140625" style="20" customWidth="1"/>
    <col min="14341" max="14342" width="7.33203125" style="20" customWidth="1"/>
    <col min="14343" max="14343" width="9.44140625" style="20" customWidth="1"/>
    <col min="14344" max="14344" width="7.5546875" style="20" customWidth="1"/>
    <col min="14345" max="14349" width="8.33203125" style="20" customWidth="1"/>
    <col min="14350" max="14592" width="8.88671875" style="20"/>
    <col min="14593" max="14593" width="13.5546875" style="20" customWidth="1"/>
    <col min="14594" max="14595" width="7.5546875" style="20" customWidth="1"/>
    <col min="14596" max="14596" width="9.44140625" style="20" customWidth="1"/>
    <col min="14597" max="14598" width="7.33203125" style="20" customWidth="1"/>
    <col min="14599" max="14599" width="9.44140625" style="20" customWidth="1"/>
    <col min="14600" max="14600" width="7.5546875" style="20" customWidth="1"/>
    <col min="14601" max="14605" width="8.33203125" style="20" customWidth="1"/>
    <col min="14606" max="14848" width="8.88671875" style="20"/>
    <col min="14849" max="14849" width="13.5546875" style="20" customWidth="1"/>
    <col min="14850" max="14851" width="7.5546875" style="20" customWidth="1"/>
    <col min="14852" max="14852" width="9.44140625" style="20" customWidth="1"/>
    <col min="14853" max="14854" width="7.33203125" style="20" customWidth="1"/>
    <col min="14855" max="14855" width="9.44140625" style="20" customWidth="1"/>
    <col min="14856" max="14856" width="7.5546875" style="20" customWidth="1"/>
    <col min="14857" max="14861" width="8.33203125" style="20" customWidth="1"/>
    <col min="14862" max="15104" width="8.88671875" style="20"/>
    <col min="15105" max="15105" width="13.5546875" style="20" customWidth="1"/>
    <col min="15106" max="15107" width="7.5546875" style="20" customWidth="1"/>
    <col min="15108" max="15108" width="9.44140625" style="20" customWidth="1"/>
    <col min="15109" max="15110" width="7.33203125" style="20" customWidth="1"/>
    <col min="15111" max="15111" width="9.44140625" style="20" customWidth="1"/>
    <col min="15112" max="15112" width="7.5546875" style="20" customWidth="1"/>
    <col min="15113" max="15117" width="8.33203125" style="20" customWidth="1"/>
    <col min="15118" max="15360" width="8.88671875" style="20"/>
    <col min="15361" max="15361" width="13.5546875" style="20" customWidth="1"/>
    <col min="15362" max="15363" width="7.5546875" style="20" customWidth="1"/>
    <col min="15364" max="15364" width="9.44140625" style="20" customWidth="1"/>
    <col min="15365" max="15366" width="7.33203125" style="20" customWidth="1"/>
    <col min="15367" max="15367" width="9.44140625" style="20" customWidth="1"/>
    <col min="15368" max="15368" width="7.5546875" style="20" customWidth="1"/>
    <col min="15369" max="15373" width="8.33203125" style="20" customWidth="1"/>
    <col min="15374" max="15616" width="8.88671875" style="20"/>
    <col min="15617" max="15617" width="13.5546875" style="20" customWidth="1"/>
    <col min="15618" max="15619" width="7.5546875" style="20" customWidth="1"/>
    <col min="15620" max="15620" width="9.44140625" style="20" customWidth="1"/>
    <col min="15621" max="15622" width="7.33203125" style="20" customWidth="1"/>
    <col min="15623" max="15623" width="9.44140625" style="20" customWidth="1"/>
    <col min="15624" max="15624" width="7.5546875" style="20" customWidth="1"/>
    <col min="15625" max="15629" width="8.33203125" style="20" customWidth="1"/>
    <col min="15630" max="15872" width="8.88671875" style="20"/>
    <col min="15873" max="15873" width="13.5546875" style="20" customWidth="1"/>
    <col min="15874" max="15875" width="7.5546875" style="20" customWidth="1"/>
    <col min="15876" max="15876" width="9.44140625" style="20" customWidth="1"/>
    <col min="15877" max="15878" width="7.33203125" style="20" customWidth="1"/>
    <col min="15879" max="15879" width="9.44140625" style="20" customWidth="1"/>
    <col min="15880" max="15880" width="7.5546875" style="20" customWidth="1"/>
    <col min="15881" max="15885" width="8.33203125" style="20" customWidth="1"/>
    <col min="15886" max="16128" width="8.88671875" style="20"/>
    <col min="16129" max="16129" width="13.5546875" style="20" customWidth="1"/>
    <col min="16130" max="16131" width="7.5546875" style="20" customWidth="1"/>
    <col min="16132" max="16132" width="9.44140625" style="20" customWidth="1"/>
    <col min="16133" max="16134" width="7.33203125" style="20" customWidth="1"/>
    <col min="16135" max="16135" width="9.44140625" style="20" customWidth="1"/>
    <col min="16136" max="16136" width="7.5546875" style="20" customWidth="1"/>
    <col min="16137" max="16141" width="8.33203125" style="20" customWidth="1"/>
    <col min="16142" max="16384" width="8.88671875" style="20"/>
  </cols>
  <sheetData>
    <row r="1" spans="1:13" s="19" customFormat="1" ht="51" customHeight="1" thickBot="1">
      <c r="A1" s="350" t="s">
        <v>44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2"/>
    </row>
    <row r="2" spans="1:13" ht="21.9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</row>
    <row r="3" spans="1:13" ht="30" customHeight="1">
      <c r="A3" s="354" t="s">
        <v>4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</row>
    <row r="4" spans="1:13" ht="24.95" customHeight="1" thickBot="1">
      <c r="B4" s="21"/>
      <c r="D4" s="21"/>
      <c r="F4" s="21"/>
      <c r="H4" s="21"/>
      <c r="J4" s="21"/>
      <c r="M4" s="22" t="s">
        <v>323</v>
      </c>
    </row>
    <row r="5" spans="1:13" s="10" customFormat="1" ht="27.75" customHeight="1">
      <c r="A5" s="308" t="s">
        <v>30</v>
      </c>
      <c r="B5" s="310" t="s">
        <v>10</v>
      </c>
      <c r="C5" s="310"/>
      <c r="D5" s="310"/>
      <c r="E5" s="310"/>
      <c r="F5" s="310"/>
      <c r="G5" s="310"/>
      <c r="H5" s="310" t="s">
        <v>5</v>
      </c>
      <c r="I5" s="310"/>
      <c r="J5" s="310"/>
      <c r="K5" s="310"/>
      <c r="L5" s="310"/>
      <c r="M5" s="311"/>
    </row>
    <row r="6" spans="1:13" s="10" customFormat="1" ht="27.75" customHeight="1">
      <c r="A6" s="309"/>
      <c r="B6" s="355" t="s">
        <v>26</v>
      </c>
      <c r="C6" s="356"/>
      <c r="D6" s="318" t="s">
        <v>27</v>
      </c>
      <c r="E6" s="318"/>
      <c r="F6" s="318" t="s">
        <v>6</v>
      </c>
      <c r="G6" s="318"/>
      <c r="H6" s="355" t="s">
        <v>26</v>
      </c>
      <c r="I6" s="356"/>
      <c r="J6" s="318" t="s">
        <v>27</v>
      </c>
      <c r="K6" s="318"/>
      <c r="L6" s="318" t="s">
        <v>6</v>
      </c>
      <c r="M6" s="357"/>
    </row>
    <row r="7" spans="1:13" s="10" customFormat="1" ht="27.75" customHeight="1">
      <c r="A7" s="71" t="s">
        <v>0</v>
      </c>
      <c r="B7" s="339">
        <v>31104</v>
      </c>
      <c r="C7" s="340">
        <v>31104</v>
      </c>
      <c r="D7" s="339">
        <v>32752</v>
      </c>
      <c r="E7" s="340">
        <v>32752</v>
      </c>
      <c r="F7" s="341">
        <f>(D7-B7)/B7</f>
        <v>5.2983539094650207E-2</v>
      </c>
      <c r="G7" s="341"/>
      <c r="H7" s="339">
        <v>31104</v>
      </c>
      <c r="I7" s="340">
        <v>31104</v>
      </c>
      <c r="J7" s="339">
        <v>32752</v>
      </c>
      <c r="K7" s="340">
        <v>32752</v>
      </c>
      <c r="L7" s="341">
        <f>(J7-H7)/H7</f>
        <v>5.2983539094650207E-2</v>
      </c>
      <c r="M7" s="349"/>
    </row>
    <row r="8" spans="1:13" s="10" customFormat="1" ht="27.75" customHeight="1">
      <c r="A8" s="71" t="s">
        <v>7</v>
      </c>
      <c r="B8" s="339">
        <v>1653</v>
      </c>
      <c r="C8" s="340">
        <v>1653</v>
      </c>
      <c r="D8" s="339">
        <v>1341</v>
      </c>
      <c r="E8" s="340">
        <v>1341</v>
      </c>
      <c r="F8" s="341">
        <f>(D8-B8)/B8</f>
        <v>-0.18874773139745918</v>
      </c>
      <c r="G8" s="341"/>
      <c r="H8" s="339">
        <v>1653</v>
      </c>
      <c r="I8" s="340">
        <v>1653</v>
      </c>
      <c r="J8" s="339">
        <v>1341</v>
      </c>
      <c r="K8" s="340">
        <v>1341</v>
      </c>
      <c r="L8" s="341">
        <f>(J8-H8)/H8</f>
        <v>-0.18874773139745918</v>
      </c>
      <c r="M8" s="349"/>
    </row>
    <row r="9" spans="1:13" s="10" customFormat="1" ht="27.75" customHeight="1">
      <c r="A9" s="71" t="s">
        <v>2</v>
      </c>
      <c r="B9" s="339">
        <v>12157</v>
      </c>
      <c r="C9" s="340">
        <v>12157</v>
      </c>
      <c r="D9" s="339">
        <v>13237</v>
      </c>
      <c r="E9" s="340">
        <v>13237</v>
      </c>
      <c r="F9" s="341">
        <f>(D9-B9)/B9</f>
        <v>8.8837706671053715E-2</v>
      </c>
      <c r="G9" s="341"/>
      <c r="H9" s="339">
        <v>12157</v>
      </c>
      <c r="I9" s="340">
        <v>12157</v>
      </c>
      <c r="J9" s="339">
        <v>13237</v>
      </c>
      <c r="K9" s="340">
        <v>13237</v>
      </c>
      <c r="L9" s="341">
        <f>(J9-H9)/H9</f>
        <v>8.8837706671053715E-2</v>
      </c>
      <c r="M9" s="349"/>
    </row>
    <row r="10" spans="1:13" s="10" customFormat="1" ht="27.75" customHeight="1" thickBot="1">
      <c r="A10" s="87" t="s">
        <v>3</v>
      </c>
      <c r="B10" s="344">
        <v>22831</v>
      </c>
      <c r="C10" s="345">
        <v>22831</v>
      </c>
      <c r="D10" s="344">
        <v>23943</v>
      </c>
      <c r="E10" s="345">
        <v>23943</v>
      </c>
      <c r="F10" s="346">
        <f>(D10-B10)/B10</f>
        <v>4.8705707152555733E-2</v>
      </c>
      <c r="G10" s="346"/>
      <c r="H10" s="344">
        <v>22831</v>
      </c>
      <c r="I10" s="345">
        <v>22831</v>
      </c>
      <c r="J10" s="344">
        <v>23943</v>
      </c>
      <c r="K10" s="345">
        <v>23943</v>
      </c>
      <c r="L10" s="346">
        <f>(J10-H10)/H10</f>
        <v>4.8705707152555733E-2</v>
      </c>
      <c r="M10" s="347"/>
    </row>
    <row r="11" spans="1:13" s="10" customFormat="1" ht="27.75" customHeight="1" thickTop="1" thickBot="1">
      <c r="A11" s="86" t="s">
        <v>45</v>
      </c>
      <c r="B11" s="348">
        <f>SUM(B7:B10)</f>
        <v>67745</v>
      </c>
      <c r="C11" s="348">
        <f>SUM(C7:C10)</f>
        <v>67745</v>
      </c>
      <c r="D11" s="348">
        <f>SUM(D7:D10)</f>
        <v>71273</v>
      </c>
      <c r="E11" s="348">
        <f>SUM(E7:E10)</f>
        <v>71273</v>
      </c>
      <c r="F11" s="342">
        <f>(D11-B11)/B11</f>
        <v>5.2077644106576129E-2</v>
      </c>
      <c r="G11" s="342"/>
      <c r="H11" s="348">
        <f>SUM(H7:H10)</f>
        <v>67745</v>
      </c>
      <c r="I11" s="348">
        <f>SUM(I7:I10)</f>
        <v>67745</v>
      </c>
      <c r="J11" s="348">
        <f>SUM(J7:J10)</f>
        <v>71273</v>
      </c>
      <c r="K11" s="348">
        <f>SUM(K7:K10)</f>
        <v>71273</v>
      </c>
      <c r="L11" s="342">
        <f>(J11-H11)/H11</f>
        <v>5.2077644106576129E-2</v>
      </c>
      <c r="M11" s="343"/>
    </row>
    <row r="12" spans="1:13" ht="27.75" customHeight="1">
      <c r="A12" s="331"/>
      <c r="B12" s="331"/>
      <c r="C12" s="331"/>
      <c r="D12" s="331"/>
      <c r="E12" s="331"/>
      <c r="F12" s="331"/>
      <c r="G12" s="331"/>
      <c r="H12" s="331"/>
      <c r="I12" s="331"/>
      <c r="J12" s="331"/>
      <c r="K12" s="331"/>
      <c r="L12" s="331"/>
      <c r="M12" s="331"/>
    </row>
    <row r="13" spans="1:13" s="23" customFormat="1" ht="27.75" customHeight="1" thickBot="1">
      <c r="A13" s="332" t="s">
        <v>46</v>
      </c>
      <c r="B13" s="332"/>
      <c r="C13" s="332"/>
      <c r="D13" s="332"/>
      <c r="E13" s="332"/>
      <c r="F13" s="332"/>
      <c r="G13" s="332"/>
      <c r="H13" s="332"/>
      <c r="I13" s="332"/>
      <c r="J13" s="332"/>
      <c r="K13" s="332"/>
      <c r="L13" s="332"/>
      <c r="M13" s="332"/>
    </row>
    <row r="14" spans="1:13" s="10" customFormat="1" ht="27.75" customHeight="1">
      <c r="A14" s="333" t="s">
        <v>47</v>
      </c>
      <c r="B14" s="335" t="s">
        <v>10</v>
      </c>
      <c r="C14" s="335"/>
      <c r="D14" s="335"/>
      <c r="E14" s="335"/>
      <c r="F14" s="335"/>
      <c r="G14" s="335"/>
      <c r="H14" s="335" t="s">
        <v>5</v>
      </c>
      <c r="I14" s="335"/>
      <c r="J14" s="335"/>
      <c r="K14" s="335"/>
      <c r="L14" s="335"/>
      <c r="M14" s="336"/>
    </row>
    <row r="15" spans="1:13" s="10" customFormat="1" ht="27.75" customHeight="1">
      <c r="A15" s="334"/>
      <c r="B15" s="337" t="s">
        <v>26</v>
      </c>
      <c r="C15" s="337"/>
      <c r="D15" s="337" t="s">
        <v>27</v>
      </c>
      <c r="E15" s="337"/>
      <c r="F15" s="337"/>
      <c r="G15" s="337"/>
      <c r="H15" s="337" t="s">
        <v>26</v>
      </c>
      <c r="I15" s="337"/>
      <c r="J15" s="337" t="s">
        <v>27</v>
      </c>
      <c r="K15" s="337"/>
      <c r="L15" s="337"/>
      <c r="M15" s="338"/>
    </row>
    <row r="16" spans="1:13" s="10" customFormat="1" ht="27.75" customHeight="1">
      <c r="A16" s="334"/>
      <c r="B16" s="42" t="s">
        <v>37</v>
      </c>
      <c r="C16" s="42" t="s">
        <v>38</v>
      </c>
      <c r="D16" s="42" t="s">
        <v>37</v>
      </c>
      <c r="E16" s="42" t="s">
        <v>6</v>
      </c>
      <c r="F16" s="42" t="s">
        <v>38</v>
      </c>
      <c r="G16" s="42" t="s">
        <v>6</v>
      </c>
      <c r="H16" s="42" t="s">
        <v>37</v>
      </c>
      <c r="I16" s="42" t="s">
        <v>38</v>
      </c>
      <c r="J16" s="42" t="s">
        <v>37</v>
      </c>
      <c r="K16" s="42" t="s">
        <v>6</v>
      </c>
      <c r="L16" s="42" t="s">
        <v>38</v>
      </c>
      <c r="M16" s="72" t="s">
        <v>6</v>
      </c>
    </row>
    <row r="17" spans="1:13" s="10" customFormat="1" ht="27.75" customHeight="1">
      <c r="A17" s="327" t="s">
        <v>39</v>
      </c>
      <c r="B17" s="24">
        <v>23035</v>
      </c>
      <c r="C17" s="24">
        <v>8069</v>
      </c>
      <c r="D17" s="24">
        <v>24452</v>
      </c>
      <c r="E17" s="12">
        <f>(D17-B17)/B17</f>
        <v>6.1515085739092687E-2</v>
      </c>
      <c r="F17" s="24">
        <v>8300</v>
      </c>
      <c r="G17" s="12">
        <f>(F17-C17)/C17</f>
        <v>2.8628082785970999E-2</v>
      </c>
      <c r="H17" s="24">
        <v>23035</v>
      </c>
      <c r="I17" s="24">
        <v>8069</v>
      </c>
      <c r="J17" s="24">
        <v>24452</v>
      </c>
      <c r="K17" s="12">
        <f>(J17-H17)/H17</f>
        <v>6.1515085739092687E-2</v>
      </c>
      <c r="L17" s="24">
        <v>8300</v>
      </c>
      <c r="M17" s="74">
        <f>(L17-I17)/I17</f>
        <v>2.8628082785970999E-2</v>
      </c>
    </row>
    <row r="18" spans="1:13" s="10" customFormat="1" ht="27.75" customHeight="1">
      <c r="A18" s="327"/>
      <c r="B18" s="12">
        <f>B17/(B17+C17)</f>
        <v>0.74057998971193417</v>
      </c>
      <c r="C18" s="12">
        <f>C17/(B17+C17)</f>
        <v>0.25942001028806583</v>
      </c>
      <c r="D18" s="12">
        <f>D17/(F17+D17)</f>
        <v>0.74658036150464091</v>
      </c>
      <c r="E18" s="12"/>
      <c r="F18" s="12">
        <f>F17/(D17+F17)</f>
        <v>0.25341963849535909</v>
      </c>
      <c r="G18" s="12"/>
      <c r="H18" s="12">
        <f>H17/(H17+I17)</f>
        <v>0.74057998971193417</v>
      </c>
      <c r="I18" s="12">
        <f>I17/(H17+I17)</f>
        <v>0.25942001028806583</v>
      </c>
      <c r="J18" s="12">
        <f>J17/(L17+J17)</f>
        <v>0.74658036150464091</v>
      </c>
      <c r="K18" s="12"/>
      <c r="L18" s="12">
        <f>L17/(J17+L17)</f>
        <v>0.25341963849535909</v>
      </c>
      <c r="M18" s="74"/>
    </row>
    <row r="19" spans="1:13" s="10" customFormat="1" ht="27.75" customHeight="1">
      <c r="A19" s="327" t="s">
        <v>48</v>
      </c>
      <c r="B19" s="24">
        <v>1599</v>
      </c>
      <c r="C19" s="24">
        <v>54</v>
      </c>
      <c r="D19" s="24">
        <v>1265</v>
      </c>
      <c r="E19" s="12">
        <f>(D19-B19)/B19</f>
        <v>-0.20888055034396497</v>
      </c>
      <c r="F19" s="24">
        <v>76</v>
      </c>
      <c r="G19" s="12">
        <f>(F19-C19)/C19</f>
        <v>0.40740740740740738</v>
      </c>
      <c r="H19" s="24">
        <v>1599</v>
      </c>
      <c r="I19" s="24">
        <v>54</v>
      </c>
      <c r="J19" s="24">
        <v>1265</v>
      </c>
      <c r="K19" s="12">
        <f>(J19-H19)/H19</f>
        <v>-0.20888055034396497</v>
      </c>
      <c r="L19" s="24">
        <v>76</v>
      </c>
      <c r="M19" s="74">
        <f>(L19-I19)/I19</f>
        <v>0.40740740740740738</v>
      </c>
    </row>
    <row r="20" spans="1:13" s="10" customFormat="1" ht="27.75" customHeight="1">
      <c r="A20" s="327"/>
      <c r="B20" s="12">
        <f>B19/(B19+C19)</f>
        <v>0.96733212341197827</v>
      </c>
      <c r="C20" s="12">
        <f>C19/(B19+C19)</f>
        <v>3.2667876588021776E-2</v>
      </c>
      <c r="D20" s="12">
        <f>D19/(F19+D19)</f>
        <v>0.94332587621178221</v>
      </c>
      <c r="E20" s="12"/>
      <c r="F20" s="12">
        <f>F19/(D19+F19)</f>
        <v>5.6674123788217748E-2</v>
      </c>
      <c r="G20" s="12"/>
      <c r="H20" s="12">
        <f>H19/(H19+I19)</f>
        <v>0.96733212341197827</v>
      </c>
      <c r="I20" s="12">
        <f>I19/(H19+I19)</f>
        <v>3.2667876588021776E-2</v>
      </c>
      <c r="J20" s="12">
        <f>J19/(L19+J19)</f>
        <v>0.94332587621178221</v>
      </c>
      <c r="K20" s="12"/>
      <c r="L20" s="12">
        <f>L19/(J19+L19)</f>
        <v>5.6674123788217748E-2</v>
      </c>
      <c r="M20" s="74"/>
    </row>
    <row r="21" spans="1:13" s="10" customFormat="1" ht="27.75" customHeight="1">
      <c r="A21" s="327" t="s">
        <v>2</v>
      </c>
      <c r="B21" s="24">
        <v>11258</v>
      </c>
      <c r="C21" s="24">
        <v>899</v>
      </c>
      <c r="D21" s="24">
        <v>12375</v>
      </c>
      <c r="E21" s="12">
        <f>(D21-B21)/B21</f>
        <v>9.9218333629419078E-2</v>
      </c>
      <c r="F21" s="24">
        <v>862</v>
      </c>
      <c r="G21" s="12">
        <f>(F21-C21)/C21</f>
        <v>-4.1156840934371525E-2</v>
      </c>
      <c r="H21" s="24">
        <v>11258</v>
      </c>
      <c r="I21" s="24">
        <v>899</v>
      </c>
      <c r="J21" s="24">
        <v>12375</v>
      </c>
      <c r="K21" s="12">
        <f>(J21-H21)/H21</f>
        <v>9.9218333629419078E-2</v>
      </c>
      <c r="L21" s="24">
        <v>862</v>
      </c>
      <c r="M21" s="74">
        <f>(L21-I21)/I21</f>
        <v>-4.1156840934371525E-2</v>
      </c>
    </row>
    <row r="22" spans="1:13" s="10" customFormat="1" ht="27.75" customHeight="1">
      <c r="A22" s="327"/>
      <c r="B22" s="12">
        <f>B21/(B21+C21)</f>
        <v>0.92605083490992846</v>
      </c>
      <c r="C22" s="12">
        <f>C21/(B21+C21)</f>
        <v>7.3949165090071559E-2</v>
      </c>
      <c r="D22" s="12">
        <f>D21/(F21+D21)</f>
        <v>0.93487950441943035</v>
      </c>
      <c r="E22" s="12"/>
      <c r="F22" s="12">
        <f>F21/(D21+F21)</f>
        <v>6.5120495580569621E-2</v>
      </c>
      <c r="G22" s="12"/>
      <c r="H22" s="12">
        <f>H21/(H21+I21)</f>
        <v>0.92605083490992846</v>
      </c>
      <c r="I22" s="12">
        <f>I21/(H21+I21)</f>
        <v>7.3949165090071559E-2</v>
      </c>
      <c r="J22" s="12">
        <f>J21/(L21+J21)</f>
        <v>0.93487950441943035</v>
      </c>
      <c r="K22" s="12"/>
      <c r="L22" s="12">
        <f>L21/(J21+L21)</f>
        <v>6.5120495580569621E-2</v>
      </c>
      <c r="M22" s="74"/>
    </row>
    <row r="23" spans="1:13" s="10" customFormat="1" ht="27.75" customHeight="1">
      <c r="A23" s="327" t="s">
        <v>3</v>
      </c>
      <c r="B23" s="24">
        <v>18238</v>
      </c>
      <c r="C23" s="24">
        <v>4593</v>
      </c>
      <c r="D23" s="24">
        <v>19480</v>
      </c>
      <c r="E23" s="12">
        <f>(D23-B23)/B23</f>
        <v>6.8099572321526483E-2</v>
      </c>
      <c r="F23" s="24">
        <v>4463</v>
      </c>
      <c r="G23" s="12">
        <f>(F23-C23)/C23</f>
        <v>-2.8303940779446986E-2</v>
      </c>
      <c r="H23" s="24">
        <v>18238</v>
      </c>
      <c r="I23" s="24">
        <v>4593</v>
      </c>
      <c r="J23" s="24">
        <v>19480</v>
      </c>
      <c r="K23" s="12">
        <f>(J23-H23)/H23</f>
        <v>6.8099572321526483E-2</v>
      </c>
      <c r="L23" s="24">
        <v>4463</v>
      </c>
      <c r="M23" s="74">
        <f>(L23-I23)/I23</f>
        <v>-2.8303940779446986E-2</v>
      </c>
    </row>
    <row r="24" spans="1:13" s="10" customFormat="1" ht="27.75" customHeight="1" thickBot="1">
      <c r="A24" s="328"/>
      <c r="B24" s="13">
        <f>B23/(B23+C23)</f>
        <v>0.79882615741754637</v>
      </c>
      <c r="C24" s="13">
        <f>C23/(B23+C23)</f>
        <v>0.20117384258245369</v>
      </c>
      <c r="D24" s="13">
        <f>D23/(F23+D23)</f>
        <v>0.81359896420665745</v>
      </c>
      <c r="E24" s="13"/>
      <c r="F24" s="13">
        <f>F23/(D23+F23)</f>
        <v>0.18640103579334252</v>
      </c>
      <c r="G24" s="13"/>
      <c r="H24" s="13">
        <f>H23/(H23+I23)</f>
        <v>0.79882615741754637</v>
      </c>
      <c r="I24" s="13">
        <f>I23/(H23+I23)</f>
        <v>0.20117384258245369</v>
      </c>
      <c r="J24" s="13">
        <f>J23/(L23+J23)</f>
        <v>0.81359896420665745</v>
      </c>
      <c r="K24" s="13"/>
      <c r="L24" s="13">
        <f>L23/(J23+L23)</f>
        <v>0.18640103579334252</v>
      </c>
      <c r="M24" s="75"/>
    </row>
    <row r="25" spans="1:13" s="10" customFormat="1" ht="27.75" customHeight="1" thickTop="1">
      <c r="A25" s="329" t="s">
        <v>8</v>
      </c>
      <c r="B25" s="14">
        <f>SUM(B17,B19,B21,B23)</f>
        <v>54130</v>
      </c>
      <c r="C25" s="14">
        <f>SUM(C17,C19,C21,C23)</f>
        <v>13615</v>
      </c>
      <c r="D25" s="14">
        <f>SUM(D17,D19,D21,D23)</f>
        <v>57572</v>
      </c>
      <c r="E25" s="15">
        <f>(D25-B25)/B25</f>
        <v>6.3587659338629227E-2</v>
      </c>
      <c r="F25" s="14">
        <f>SUM(F17,F19,F21,F23)</f>
        <v>13701</v>
      </c>
      <c r="G25" s="15">
        <f>(F25-C25)/C25</f>
        <v>6.3165626147631288E-3</v>
      </c>
      <c r="H25" s="14">
        <f>SUM(H17,H19,H21,H23)</f>
        <v>54130</v>
      </c>
      <c r="I25" s="14">
        <f>SUM(I17,I19,I21,I23)</f>
        <v>13615</v>
      </c>
      <c r="J25" s="14">
        <f>SUM(J17,J19,J21,J23)</f>
        <v>57572</v>
      </c>
      <c r="K25" s="15">
        <f>(J25-H25)/H25</f>
        <v>6.3587659338629227E-2</v>
      </c>
      <c r="L25" s="14">
        <f>SUM(L17,L19,L21,L23)</f>
        <v>13701</v>
      </c>
      <c r="M25" s="76">
        <f>(L25-I25)/I25</f>
        <v>6.3165626147631288E-3</v>
      </c>
    </row>
    <row r="26" spans="1:13" s="10" customFormat="1" ht="27.75" customHeight="1" thickBot="1">
      <c r="A26" s="330"/>
      <c r="B26" s="78">
        <f>B25/(B25+C25)</f>
        <v>0.7990257583585505</v>
      </c>
      <c r="C26" s="78">
        <f>C25/(B25+C25)</f>
        <v>0.20097424164144956</v>
      </c>
      <c r="D26" s="78">
        <f>D25/(F25+D25)</f>
        <v>0.80776731721689843</v>
      </c>
      <c r="E26" s="78"/>
      <c r="F26" s="78">
        <f>F25/(D25+F25)</f>
        <v>0.1922326827831016</v>
      </c>
      <c r="G26" s="78"/>
      <c r="H26" s="78">
        <f>H25/(H25+I25)</f>
        <v>0.7990257583585505</v>
      </c>
      <c r="I26" s="78">
        <f>I25/(H25+I25)</f>
        <v>0.20097424164144956</v>
      </c>
      <c r="J26" s="78">
        <f>J25/(L25+J25)</f>
        <v>0.80776731721689843</v>
      </c>
      <c r="K26" s="78"/>
      <c r="L26" s="78">
        <f>L25/(J25+L25)</f>
        <v>0.1922326827831016</v>
      </c>
      <c r="M26" s="79"/>
    </row>
    <row r="27" spans="1:13">
      <c r="A27"/>
      <c r="B27"/>
      <c r="C27"/>
      <c r="D27"/>
      <c r="E27"/>
      <c r="F27"/>
      <c r="G27"/>
    </row>
  </sheetData>
  <mergeCells count="56">
    <mergeCell ref="H7:I7"/>
    <mergeCell ref="J7:K7"/>
    <mergeCell ref="A1:M1"/>
    <mergeCell ref="A2:M2"/>
    <mergeCell ref="A3:M3"/>
    <mergeCell ref="A5:A6"/>
    <mergeCell ref="B5:G5"/>
    <mergeCell ref="H5:M5"/>
    <mergeCell ref="B6:C6"/>
    <mergeCell ref="D6:E6"/>
    <mergeCell ref="F6:G6"/>
    <mergeCell ref="H6:I6"/>
    <mergeCell ref="J6:K6"/>
    <mergeCell ref="L6:M6"/>
    <mergeCell ref="L7:M7"/>
    <mergeCell ref="B7:C7"/>
    <mergeCell ref="B9:C9"/>
    <mergeCell ref="D9:E9"/>
    <mergeCell ref="F9:G9"/>
    <mergeCell ref="H9:I9"/>
    <mergeCell ref="J9:K9"/>
    <mergeCell ref="D8:E8"/>
    <mergeCell ref="F8:G8"/>
    <mergeCell ref="H8:I8"/>
    <mergeCell ref="J8:K8"/>
    <mergeCell ref="L8:M8"/>
    <mergeCell ref="D7:E7"/>
    <mergeCell ref="F7:G7"/>
    <mergeCell ref="L11:M11"/>
    <mergeCell ref="B10:C10"/>
    <mergeCell ref="D10:E10"/>
    <mergeCell ref="F10:G10"/>
    <mergeCell ref="H10:I10"/>
    <mergeCell ref="J10:K10"/>
    <mergeCell ref="L10:M10"/>
    <mergeCell ref="B11:C11"/>
    <mergeCell ref="D11:E11"/>
    <mergeCell ref="F11:G11"/>
    <mergeCell ref="H11:I11"/>
    <mergeCell ref="J11:K11"/>
    <mergeCell ref="L9:M9"/>
    <mergeCell ref="B8:C8"/>
    <mergeCell ref="A12:M12"/>
    <mergeCell ref="A13:M13"/>
    <mergeCell ref="A14:A16"/>
    <mergeCell ref="B14:G14"/>
    <mergeCell ref="H14:M14"/>
    <mergeCell ref="B15:C15"/>
    <mergeCell ref="D15:G15"/>
    <mergeCell ref="H15:I15"/>
    <mergeCell ref="J15:M15"/>
    <mergeCell ref="A17:A18"/>
    <mergeCell ref="A19:A20"/>
    <mergeCell ref="A21:A22"/>
    <mergeCell ref="A23:A24"/>
    <mergeCell ref="A25:A26"/>
  </mergeCells>
  <phoneticPr fontId="2" type="noConversion"/>
  <printOptions horizontalCentered="1"/>
  <pageMargins left="0.70866141732283472" right="0.70866141732283472" top="1.1811023622047245" bottom="1.1811023622047245" header="0" footer="0"/>
  <pageSetup paperSize="9" scale="6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50"/>
  <sheetViews>
    <sheetView view="pageBreakPreview" topLeftCell="A25" zoomScaleSheetLayoutView="100" workbookViewId="0">
      <selection sqref="A1:G1"/>
    </sheetView>
  </sheetViews>
  <sheetFormatPr defaultRowHeight="16.5"/>
  <cols>
    <col min="1" max="1" width="15.88671875" style="39" customWidth="1"/>
    <col min="2" max="3" width="14.33203125" style="25" customWidth="1"/>
    <col min="4" max="4" width="14.77734375" style="25" customWidth="1"/>
    <col min="5" max="6" width="14.33203125" style="25" customWidth="1"/>
    <col min="7" max="7" width="11.33203125" style="25" customWidth="1"/>
    <col min="8" max="256" width="8.88671875" style="25"/>
    <col min="257" max="257" width="20.77734375" style="25" customWidth="1"/>
    <col min="258" max="259" width="14.33203125" style="25" customWidth="1"/>
    <col min="260" max="260" width="14.77734375" style="25" customWidth="1"/>
    <col min="261" max="262" width="14.33203125" style="25" customWidth="1"/>
    <col min="263" max="263" width="14.77734375" style="25" customWidth="1"/>
    <col min="264" max="512" width="8.88671875" style="25"/>
    <col min="513" max="513" width="20.77734375" style="25" customWidth="1"/>
    <col min="514" max="515" width="14.33203125" style="25" customWidth="1"/>
    <col min="516" max="516" width="14.77734375" style="25" customWidth="1"/>
    <col min="517" max="518" width="14.33203125" style="25" customWidth="1"/>
    <col min="519" max="519" width="14.77734375" style="25" customWidth="1"/>
    <col min="520" max="768" width="8.88671875" style="25"/>
    <col min="769" max="769" width="20.77734375" style="25" customWidth="1"/>
    <col min="770" max="771" width="14.33203125" style="25" customWidth="1"/>
    <col min="772" max="772" width="14.77734375" style="25" customWidth="1"/>
    <col min="773" max="774" width="14.33203125" style="25" customWidth="1"/>
    <col min="775" max="775" width="14.77734375" style="25" customWidth="1"/>
    <col min="776" max="1024" width="8.88671875" style="25"/>
    <col min="1025" max="1025" width="20.77734375" style="25" customWidth="1"/>
    <col min="1026" max="1027" width="14.33203125" style="25" customWidth="1"/>
    <col min="1028" max="1028" width="14.77734375" style="25" customWidth="1"/>
    <col min="1029" max="1030" width="14.33203125" style="25" customWidth="1"/>
    <col min="1031" max="1031" width="14.77734375" style="25" customWidth="1"/>
    <col min="1032" max="1280" width="8.88671875" style="25"/>
    <col min="1281" max="1281" width="20.77734375" style="25" customWidth="1"/>
    <col min="1282" max="1283" width="14.33203125" style="25" customWidth="1"/>
    <col min="1284" max="1284" width="14.77734375" style="25" customWidth="1"/>
    <col min="1285" max="1286" width="14.33203125" style="25" customWidth="1"/>
    <col min="1287" max="1287" width="14.77734375" style="25" customWidth="1"/>
    <col min="1288" max="1536" width="8.88671875" style="25"/>
    <col min="1537" max="1537" width="20.77734375" style="25" customWidth="1"/>
    <col min="1538" max="1539" width="14.33203125" style="25" customWidth="1"/>
    <col min="1540" max="1540" width="14.77734375" style="25" customWidth="1"/>
    <col min="1541" max="1542" width="14.33203125" style="25" customWidth="1"/>
    <col min="1543" max="1543" width="14.77734375" style="25" customWidth="1"/>
    <col min="1544" max="1792" width="8.88671875" style="25"/>
    <col min="1793" max="1793" width="20.77734375" style="25" customWidth="1"/>
    <col min="1794" max="1795" width="14.33203125" style="25" customWidth="1"/>
    <col min="1796" max="1796" width="14.77734375" style="25" customWidth="1"/>
    <col min="1797" max="1798" width="14.33203125" style="25" customWidth="1"/>
    <col min="1799" max="1799" width="14.77734375" style="25" customWidth="1"/>
    <col min="1800" max="2048" width="8.88671875" style="25"/>
    <col min="2049" max="2049" width="20.77734375" style="25" customWidth="1"/>
    <col min="2050" max="2051" width="14.33203125" style="25" customWidth="1"/>
    <col min="2052" max="2052" width="14.77734375" style="25" customWidth="1"/>
    <col min="2053" max="2054" width="14.33203125" style="25" customWidth="1"/>
    <col min="2055" max="2055" width="14.77734375" style="25" customWidth="1"/>
    <col min="2056" max="2304" width="8.88671875" style="25"/>
    <col min="2305" max="2305" width="20.77734375" style="25" customWidth="1"/>
    <col min="2306" max="2307" width="14.33203125" style="25" customWidth="1"/>
    <col min="2308" max="2308" width="14.77734375" style="25" customWidth="1"/>
    <col min="2309" max="2310" width="14.33203125" style="25" customWidth="1"/>
    <col min="2311" max="2311" width="14.77734375" style="25" customWidth="1"/>
    <col min="2312" max="2560" width="8.88671875" style="25"/>
    <col min="2561" max="2561" width="20.77734375" style="25" customWidth="1"/>
    <col min="2562" max="2563" width="14.33203125" style="25" customWidth="1"/>
    <col min="2564" max="2564" width="14.77734375" style="25" customWidth="1"/>
    <col min="2565" max="2566" width="14.33203125" style="25" customWidth="1"/>
    <col min="2567" max="2567" width="14.77734375" style="25" customWidth="1"/>
    <col min="2568" max="2816" width="8.88671875" style="25"/>
    <col min="2817" max="2817" width="20.77734375" style="25" customWidth="1"/>
    <col min="2818" max="2819" width="14.33203125" style="25" customWidth="1"/>
    <col min="2820" max="2820" width="14.77734375" style="25" customWidth="1"/>
    <col min="2821" max="2822" width="14.33203125" style="25" customWidth="1"/>
    <col min="2823" max="2823" width="14.77734375" style="25" customWidth="1"/>
    <col min="2824" max="3072" width="8.88671875" style="25"/>
    <col min="3073" max="3073" width="20.77734375" style="25" customWidth="1"/>
    <col min="3074" max="3075" width="14.33203125" style="25" customWidth="1"/>
    <col min="3076" max="3076" width="14.77734375" style="25" customWidth="1"/>
    <col min="3077" max="3078" width="14.33203125" style="25" customWidth="1"/>
    <col min="3079" max="3079" width="14.77734375" style="25" customWidth="1"/>
    <col min="3080" max="3328" width="8.88671875" style="25"/>
    <col min="3329" max="3329" width="20.77734375" style="25" customWidth="1"/>
    <col min="3330" max="3331" width="14.33203125" style="25" customWidth="1"/>
    <col min="3332" max="3332" width="14.77734375" style="25" customWidth="1"/>
    <col min="3333" max="3334" width="14.33203125" style="25" customWidth="1"/>
    <col min="3335" max="3335" width="14.77734375" style="25" customWidth="1"/>
    <col min="3336" max="3584" width="8.88671875" style="25"/>
    <col min="3585" max="3585" width="20.77734375" style="25" customWidth="1"/>
    <col min="3586" max="3587" width="14.33203125" style="25" customWidth="1"/>
    <col min="3588" max="3588" width="14.77734375" style="25" customWidth="1"/>
    <col min="3589" max="3590" width="14.33203125" style="25" customWidth="1"/>
    <col min="3591" max="3591" width="14.77734375" style="25" customWidth="1"/>
    <col min="3592" max="3840" width="8.88671875" style="25"/>
    <col min="3841" max="3841" width="20.77734375" style="25" customWidth="1"/>
    <col min="3842" max="3843" width="14.33203125" style="25" customWidth="1"/>
    <col min="3844" max="3844" width="14.77734375" style="25" customWidth="1"/>
    <col min="3845" max="3846" width="14.33203125" style="25" customWidth="1"/>
    <col min="3847" max="3847" width="14.77734375" style="25" customWidth="1"/>
    <col min="3848" max="4096" width="8.88671875" style="25"/>
    <col min="4097" max="4097" width="20.77734375" style="25" customWidth="1"/>
    <col min="4098" max="4099" width="14.33203125" style="25" customWidth="1"/>
    <col min="4100" max="4100" width="14.77734375" style="25" customWidth="1"/>
    <col min="4101" max="4102" width="14.33203125" style="25" customWidth="1"/>
    <col min="4103" max="4103" width="14.77734375" style="25" customWidth="1"/>
    <col min="4104" max="4352" width="8.88671875" style="25"/>
    <col min="4353" max="4353" width="20.77734375" style="25" customWidth="1"/>
    <col min="4354" max="4355" width="14.33203125" style="25" customWidth="1"/>
    <col min="4356" max="4356" width="14.77734375" style="25" customWidth="1"/>
    <col min="4357" max="4358" width="14.33203125" style="25" customWidth="1"/>
    <col min="4359" max="4359" width="14.77734375" style="25" customWidth="1"/>
    <col min="4360" max="4608" width="8.88671875" style="25"/>
    <col min="4609" max="4609" width="20.77734375" style="25" customWidth="1"/>
    <col min="4610" max="4611" width="14.33203125" style="25" customWidth="1"/>
    <col min="4612" max="4612" width="14.77734375" style="25" customWidth="1"/>
    <col min="4613" max="4614" width="14.33203125" style="25" customWidth="1"/>
    <col min="4615" max="4615" width="14.77734375" style="25" customWidth="1"/>
    <col min="4616" max="4864" width="8.88671875" style="25"/>
    <col min="4865" max="4865" width="20.77734375" style="25" customWidth="1"/>
    <col min="4866" max="4867" width="14.33203125" style="25" customWidth="1"/>
    <col min="4868" max="4868" width="14.77734375" style="25" customWidth="1"/>
    <col min="4869" max="4870" width="14.33203125" style="25" customWidth="1"/>
    <col min="4871" max="4871" width="14.77734375" style="25" customWidth="1"/>
    <col min="4872" max="5120" width="8.88671875" style="25"/>
    <col min="5121" max="5121" width="20.77734375" style="25" customWidth="1"/>
    <col min="5122" max="5123" width="14.33203125" style="25" customWidth="1"/>
    <col min="5124" max="5124" width="14.77734375" style="25" customWidth="1"/>
    <col min="5125" max="5126" width="14.33203125" style="25" customWidth="1"/>
    <col min="5127" max="5127" width="14.77734375" style="25" customWidth="1"/>
    <col min="5128" max="5376" width="8.88671875" style="25"/>
    <col min="5377" max="5377" width="20.77734375" style="25" customWidth="1"/>
    <col min="5378" max="5379" width="14.33203125" style="25" customWidth="1"/>
    <col min="5380" max="5380" width="14.77734375" style="25" customWidth="1"/>
    <col min="5381" max="5382" width="14.33203125" style="25" customWidth="1"/>
    <col min="5383" max="5383" width="14.77734375" style="25" customWidth="1"/>
    <col min="5384" max="5632" width="8.88671875" style="25"/>
    <col min="5633" max="5633" width="20.77734375" style="25" customWidth="1"/>
    <col min="5634" max="5635" width="14.33203125" style="25" customWidth="1"/>
    <col min="5636" max="5636" width="14.77734375" style="25" customWidth="1"/>
    <col min="5637" max="5638" width="14.33203125" style="25" customWidth="1"/>
    <col min="5639" max="5639" width="14.77734375" style="25" customWidth="1"/>
    <col min="5640" max="5888" width="8.88671875" style="25"/>
    <col min="5889" max="5889" width="20.77734375" style="25" customWidth="1"/>
    <col min="5890" max="5891" width="14.33203125" style="25" customWidth="1"/>
    <col min="5892" max="5892" width="14.77734375" style="25" customWidth="1"/>
    <col min="5893" max="5894" width="14.33203125" style="25" customWidth="1"/>
    <col min="5895" max="5895" width="14.77734375" style="25" customWidth="1"/>
    <col min="5896" max="6144" width="8.88671875" style="25"/>
    <col min="6145" max="6145" width="20.77734375" style="25" customWidth="1"/>
    <col min="6146" max="6147" width="14.33203125" style="25" customWidth="1"/>
    <col min="6148" max="6148" width="14.77734375" style="25" customWidth="1"/>
    <col min="6149" max="6150" width="14.33203125" style="25" customWidth="1"/>
    <col min="6151" max="6151" width="14.77734375" style="25" customWidth="1"/>
    <col min="6152" max="6400" width="8.88671875" style="25"/>
    <col min="6401" max="6401" width="20.77734375" style="25" customWidth="1"/>
    <col min="6402" max="6403" width="14.33203125" style="25" customWidth="1"/>
    <col min="6404" max="6404" width="14.77734375" style="25" customWidth="1"/>
    <col min="6405" max="6406" width="14.33203125" style="25" customWidth="1"/>
    <col min="6407" max="6407" width="14.77734375" style="25" customWidth="1"/>
    <col min="6408" max="6656" width="8.88671875" style="25"/>
    <col min="6657" max="6657" width="20.77734375" style="25" customWidth="1"/>
    <col min="6658" max="6659" width="14.33203125" style="25" customWidth="1"/>
    <col min="6660" max="6660" width="14.77734375" style="25" customWidth="1"/>
    <col min="6661" max="6662" width="14.33203125" style="25" customWidth="1"/>
    <col min="6663" max="6663" width="14.77734375" style="25" customWidth="1"/>
    <col min="6664" max="6912" width="8.88671875" style="25"/>
    <col min="6913" max="6913" width="20.77734375" style="25" customWidth="1"/>
    <col min="6914" max="6915" width="14.33203125" style="25" customWidth="1"/>
    <col min="6916" max="6916" width="14.77734375" style="25" customWidth="1"/>
    <col min="6917" max="6918" width="14.33203125" style="25" customWidth="1"/>
    <col min="6919" max="6919" width="14.77734375" style="25" customWidth="1"/>
    <col min="6920" max="7168" width="8.88671875" style="25"/>
    <col min="7169" max="7169" width="20.77734375" style="25" customWidth="1"/>
    <col min="7170" max="7171" width="14.33203125" style="25" customWidth="1"/>
    <col min="7172" max="7172" width="14.77734375" style="25" customWidth="1"/>
    <col min="7173" max="7174" width="14.33203125" style="25" customWidth="1"/>
    <col min="7175" max="7175" width="14.77734375" style="25" customWidth="1"/>
    <col min="7176" max="7424" width="8.88671875" style="25"/>
    <col min="7425" max="7425" width="20.77734375" style="25" customWidth="1"/>
    <col min="7426" max="7427" width="14.33203125" style="25" customWidth="1"/>
    <col min="7428" max="7428" width="14.77734375" style="25" customWidth="1"/>
    <col min="7429" max="7430" width="14.33203125" style="25" customWidth="1"/>
    <col min="7431" max="7431" width="14.77734375" style="25" customWidth="1"/>
    <col min="7432" max="7680" width="8.88671875" style="25"/>
    <col min="7681" max="7681" width="20.77734375" style="25" customWidth="1"/>
    <col min="7682" max="7683" width="14.33203125" style="25" customWidth="1"/>
    <col min="7684" max="7684" width="14.77734375" style="25" customWidth="1"/>
    <col min="7685" max="7686" width="14.33203125" style="25" customWidth="1"/>
    <col min="7687" max="7687" width="14.77734375" style="25" customWidth="1"/>
    <col min="7688" max="7936" width="8.88671875" style="25"/>
    <col min="7937" max="7937" width="20.77734375" style="25" customWidth="1"/>
    <col min="7938" max="7939" width="14.33203125" style="25" customWidth="1"/>
    <col min="7940" max="7940" width="14.77734375" style="25" customWidth="1"/>
    <col min="7941" max="7942" width="14.33203125" style="25" customWidth="1"/>
    <col min="7943" max="7943" width="14.77734375" style="25" customWidth="1"/>
    <col min="7944" max="8192" width="8.88671875" style="25"/>
    <col min="8193" max="8193" width="20.77734375" style="25" customWidth="1"/>
    <col min="8194" max="8195" width="14.33203125" style="25" customWidth="1"/>
    <col min="8196" max="8196" width="14.77734375" style="25" customWidth="1"/>
    <col min="8197" max="8198" width="14.33203125" style="25" customWidth="1"/>
    <col min="8199" max="8199" width="14.77734375" style="25" customWidth="1"/>
    <col min="8200" max="8448" width="8.88671875" style="25"/>
    <col min="8449" max="8449" width="20.77734375" style="25" customWidth="1"/>
    <col min="8450" max="8451" width="14.33203125" style="25" customWidth="1"/>
    <col min="8452" max="8452" width="14.77734375" style="25" customWidth="1"/>
    <col min="8453" max="8454" width="14.33203125" style="25" customWidth="1"/>
    <col min="8455" max="8455" width="14.77734375" style="25" customWidth="1"/>
    <col min="8456" max="8704" width="8.88671875" style="25"/>
    <col min="8705" max="8705" width="20.77734375" style="25" customWidth="1"/>
    <col min="8706" max="8707" width="14.33203125" style="25" customWidth="1"/>
    <col min="8708" max="8708" width="14.77734375" style="25" customWidth="1"/>
    <col min="8709" max="8710" width="14.33203125" style="25" customWidth="1"/>
    <col min="8711" max="8711" width="14.77734375" style="25" customWidth="1"/>
    <col min="8712" max="8960" width="8.88671875" style="25"/>
    <col min="8961" max="8961" width="20.77734375" style="25" customWidth="1"/>
    <col min="8962" max="8963" width="14.33203125" style="25" customWidth="1"/>
    <col min="8964" max="8964" width="14.77734375" style="25" customWidth="1"/>
    <col min="8965" max="8966" width="14.33203125" style="25" customWidth="1"/>
    <col min="8967" max="8967" width="14.77734375" style="25" customWidth="1"/>
    <col min="8968" max="9216" width="8.88671875" style="25"/>
    <col min="9217" max="9217" width="20.77734375" style="25" customWidth="1"/>
    <col min="9218" max="9219" width="14.33203125" style="25" customWidth="1"/>
    <col min="9220" max="9220" width="14.77734375" style="25" customWidth="1"/>
    <col min="9221" max="9222" width="14.33203125" style="25" customWidth="1"/>
    <col min="9223" max="9223" width="14.77734375" style="25" customWidth="1"/>
    <col min="9224" max="9472" width="8.88671875" style="25"/>
    <col min="9473" max="9473" width="20.77734375" style="25" customWidth="1"/>
    <col min="9474" max="9475" width="14.33203125" style="25" customWidth="1"/>
    <col min="9476" max="9476" width="14.77734375" style="25" customWidth="1"/>
    <col min="9477" max="9478" width="14.33203125" style="25" customWidth="1"/>
    <col min="9479" max="9479" width="14.77734375" style="25" customWidth="1"/>
    <col min="9480" max="9728" width="8.88671875" style="25"/>
    <col min="9729" max="9729" width="20.77734375" style="25" customWidth="1"/>
    <col min="9730" max="9731" width="14.33203125" style="25" customWidth="1"/>
    <col min="9732" max="9732" width="14.77734375" style="25" customWidth="1"/>
    <col min="9733" max="9734" width="14.33203125" style="25" customWidth="1"/>
    <col min="9735" max="9735" width="14.77734375" style="25" customWidth="1"/>
    <col min="9736" max="9984" width="8.88671875" style="25"/>
    <col min="9985" max="9985" width="20.77734375" style="25" customWidth="1"/>
    <col min="9986" max="9987" width="14.33203125" style="25" customWidth="1"/>
    <col min="9988" max="9988" width="14.77734375" style="25" customWidth="1"/>
    <col min="9989" max="9990" width="14.33203125" style="25" customWidth="1"/>
    <col min="9991" max="9991" width="14.77734375" style="25" customWidth="1"/>
    <col min="9992" max="10240" width="8.88671875" style="25"/>
    <col min="10241" max="10241" width="20.77734375" style="25" customWidth="1"/>
    <col min="10242" max="10243" width="14.33203125" style="25" customWidth="1"/>
    <col min="10244" max="10244" width="14.77734375" style="25" customWidth="1"/>
    <col min="10245" max="10246" width="14.33203125" style="25" customWidth="1"/>
    <col min="10247" max="10247" width="14.77734375" style="25" customWidth="1"/>
    <col min="10248" max="10496" width="8.88671875" style="25"/>
    <col min="10497" max="10497" width="20.77734375" style="25" customWidth="1"/>
    <col min="10498" max="10499" width="14.33203125" style="25" customWidth="1"/>
    <col min="10500" max="10500" width="14.77734375" style="25" customWidth="1"/>
    <col min="10501" max="10502" width="14.33203125" style="25" customWidth="1"/>
    <col min="10503" max="10503" width="14.77734375" style="25" customWidth="1"/>
    <col min="10504" max="10752" width="8.88671875" style="25"/>
    <col min="10753" max="10753" width="20.77734375" style="25" customWidth="1"/>
    <col min="10754" max="10755" width="14.33203125" style="25" customWidth="1"/>
    <col min="10756" max="10756" width="14.77734375" style="25" customWidth="1"/>
    <col min="10757" max="10758" width="14.33203125" style="25" customWidth="1"/>
    <col min="10759" max="10759" width="14.77734375" style="25" customWidth="1"/>
    <col min="10760" max="11008" width="8.88671875" style="25"/>
    <col min="11009" max="11009" width="20.77734375" style="25" customWidth="1"/>
    <col min="11010" max="11011" width="14.33203125" style="25" customWidth="1"/>
    <col min="11012" max="11012" width="14.77734375" style="25" customWidth="1"/>
    <col min="11013" max="11014" width="14.33203125" style="25" customWidth="1"/>
    <col min="11015" max="11015" width="14.77734375" style="25" customWidth="1"/>
    <col min="11016" max="11264" width="8.88671875" style="25"/>
    <col min="11265" max="11265" width="20.77734375" style="25" customWidth="1"/>
    <col min="11266" max="11267" width="14.33203125" style="25" customWidth="1"/>
    <col min="11268" max="11268" width="14.77734375" style="25" customWidth="1"/>
    <col min="11269" max="11270" width="14.33203125" style="25" customWidth="1"/>
    <col min="11271" max="11271" width="14.77734375" style="25" customWidth="1"/>
    <col min="11272" max="11520" width="8.88671875" style="25"/>
    <col min="11521" max="11521" width="20.77734375" style="25" customWidth="1"/>
    <col min="11522" max="11523" width="14.33203125" style="25" customWidth="1"/>
    <col min="11524" max="11524" width="14.77734375" style="25" customWidth="1"/>
    <col min="11525" max="11526" width="14.33203125" style="25" customWidth="1"/>
    <col min="11527" max="11527" width="14.77734375" style="25" customWidth="1"/>
    <col min="11528" max="11776" width="8.88671875" style="25"/>
    <col min="11777" max="11777" width="20.77734375" style="25" customWidth="1"/>
    <col min="11778" max="11779" width="14.33203125" style="25" customWidth="1"/>
    <col min="11780" max="11780" width="14.77734375" style="25" customWidth="1"/>
    <col min="11781" max="11782" width="14.33203125" style="25" customWidth="1"/>
    <col min="11783" max="11783" width="14.77734375" style="25" customWidth="1"/>
    <col min="11784" max="12032" width="8.88671875" style="25"/>
    <col min="12033" max="12033" width="20.77734375" style="25" customWidth="1"/>
    <col min="12034" max="12035" width="14.33203125" style="25" customWidth="1"/>
    <col min="12036" max="12036" width="14.77734375" style="25" customWidth="1"/>
    <col min="12037" max="12038" width="14.33203125" style="25" customWidth="1"/>
    <col min="12039" max="12039" width="14.77734375" style="25" customWidth="1"/>
    <col min="12040" max="12288" width="8.88671875" style="25"/>
    <col min="12289" max="12289" width="20.77734375" style="25" customWidth="1"/>
    <col min="12290" max="12291" width="14.33203125" style="25" customWidth="1"/>
    <col min="12292" max="12292" width="14.77734375" style="25" customWidth="1"/>
    <col min="12293" max="12294" width="14.33203125" style="25" customWidth="1"/>
    <col min="12295" max="12295" width="14.77734375" style="25" customWidth="1"/>
    <col min="12296" max="12544" width="8.88671875" style="25"/>
    <col min="12545" max="12545" width="20.77734375" style="25" customWidth="1"/>
    <col min="12546" max="12547" width="14.33203125" style="25" customWidth="1"/>
    <col min="12548" max="12548" width="14.77734375" style="25" customWidth="1"/>
    <col min="12549" max="12550" width="14.33203125" style="25" customWidth="1"/>
    <col min="12551" max="12551" width="14.77734375" style="25" customWidth="1"/>
    <col min="12552" max="12800" width="8.88671875" style="25"/>
    <col min="12801" max="12801" width="20.77734375" style="25" customWidth="1"/>
    <col min="12802" max="12803" width="14.33203125" style="25" customWidth="1"/>
    <col min="12804" max="12804" width="14.77734375" style="25" customWidth="1"/>
    <col min="12805" max="12806" width="14.33203125" style="25" customWidth="1"/>
    <col min="12807" max="12807" width="14.77734375" style="25" customWidth="1"/>
    <col min="12808" max="13056" width="8.88671875" style="25"/>
    <col min="13057" max="13057" width="20.77734375" style="25" customWidth="1"/>
    <col min="13058" max="13059" width="14.33203125" style="25" customWidth="1"/>
    <col min="13060" max="13060" width="14.77734375" style="25" customWidth="1"/>
    <col min="13061" max="13062" width="14.33203125" style="25" customWidth="1"/>
    <col min="13063" max="13063" width="14.77734375" style="25" customWidth="1"/>
    <col min="13064" max="13312" width="8.88671875" style="25"/>
    <col min="13313" max="13313" width="20.77734375" style="25" customWidth="1"/>
    <col min="13314" max="13315" width="14.33203125" style="25" customWidth="1"/>
    <col min="13316" max="13316" width="14.77734375" style="25" customWidth="1"/>
    <col min="13317" max="13318" width="14.33203125" style="25" customWidth="1"/>
    <col min="13319" max="13319" width="14.77734375" style="25" customWidth="1"/>
    <col min="13320" max="13568" width="8.88671875" style="25"/>
    <col min="13569" max="13569" width="20.77734375" style="25" customWidth="1"/>
    <col min="13570" max="13571" width="14.33203125" style="25" customWidth="1"/>
    <col min="13572" max="13572" width="14.77734375" style="25" customWidth="1"/>
    <col min="13573" max="13574" width="14.33203125" style="25" customWidth="1"/>
    <col min="13575" max="13575" width="14.77734375" style="25" customWidth="1"/>
    <col min="13576" max="13824" width="8.88671875" style="25"/>
    <col min="13825" max="13825" width="20.77734375" style="25" customWidth="1"/>
    <col min="13826" max="13827" width="14.33203125" style="25" customWidth="1"/>
    <col min="13828" max="13828" width="14.77734375" style="25" customWidth="1"/>
    <col min="13829" max="13830" width="14.33203125" style="25" customWidth="1"/>
    <col min="13831" max="13831" width="14.77734375" style="25" customWidth="1"/>
    <col min="13832" max="14080" width="8.88671875" style="25"/>
    <col min="14081" max="14081" width="20.77734375" style="25" customWidth="1"/>
    <col min="14082" max="14083" width="14.33203125" style="25" customWidth="1"/>
    <col min="14084" max="14084" width="14.77734375" style="25" customWidth="1"/>
    <col min="14085" max="14086" width="14.33203125" style="25" customWidth="1"/>
    <col min="14087" max="14087" width="14.77734375" style="25" customWidth="1"/>
    <col min="14088" max="14336" width="8.88671875" style="25"/>
    <col min="14337" max="14337" width="20.77734375" style="25" customWidth="1"/>
    <col min="14338" max="14339" width="14.33203125" style="25" customWidth="1"/>
    <col min="14340" max="14340" width="14.77734375" style="25" customWidth="1"/>
    <col min="14341" max="14342" width="14.33203125" style="25" customWidth="1"/>
    <col min="14343" max="14343" width="14.77734375" style="25" customWidth="1"/>
    <col min="14344" max="14592" width="8.88671875" style="25"/>
    <col min="14593" max="14593" width="20.77734375" style="25" customWidth="1"/>
    <col min="14594" max="14595" width="14.33203125" style="25" customWidth="1"/>
    <col min="14596" max="14596" width="14.77734375" style="25" customWidth="1"/>
    <col min="14597" max="14598" width="14.33203125" style="25" customWidth="1"/>
    <col min="14599" max="14599" width="14.77734375" style="25" customWidth="1"/>
    <col min="14600" max="14848" width="8.88671875" style="25"/>
    <col min="14849" max="14849" width="20.77734375" style="25" customWidth="1"/>
    <col min="14850" max="14851" width="14.33203125" style="25" customWidth="1"/>
    <col min="14852" max="14852" width="14.77734375" style="25" customWidth="1"/>
    <col min="14853" max="14854" width="14.33203125" style="25" customWidth="1"/>
    <col min="14855" max="14855" width="14.77734375" style="25" customWidth="1"/>
    <col min="14856" max="15104" width="8.88671875" style="25"/>
    <col min="15105" max="15105" width="20.77734375" style="25" customWidth="1"/>
    <col min="15106" max="15107" width="14.33203125" style="25" customWidth="1"/>
    <col min="15108" max="15108" width="14.77734375" style="25" customWidth="1"/>
    <col min="15109" max="15110" width="14.33203125" style="25" customWidth="1"/>
    <col min="15111" max="15111" width="14.77734375" style="25" customWidth="1"/>
    <col min="15112" max="15360" width="8.88671875" style="25"/>
    <col min="15361" max="15361" width="20.77734375" style="25" customWidth="1"/>
    <col min="15362" max="15363" width="14.33203125" style="25" customWidth="1"/>
    <col min="15364" max="15364" width="14.77734375" style="25" customWidth="1"/>
    <col min="15365" max="15366" width="14.33203125" style="25" customWidth="1"/>
    <col min="15367" max="15367" width="14.77734375" style="25" customWidth="1"/>
    <col min="15368" max="15616" width="8.88671875" style="25"/>
    <col min="15617" max="15617" width="20.77734375" style="25" customWidth="1"/>
    <col min="15618" max="15619" width="14.33203125" style="25" customWidth="1"/>
    <col min="15620" max="15620" width="14.77734375" style="25" customWidth="1"/>
    <col min="15621" max="15622" width="14.33203125" style="25" customWidth="1"/>
    <col min="15623" max="15623" width="14.77734375" style="25" customWidth="1"/>
    <col min="15624" max="15872" width="8.88671875" style="25"/>
    <col min="15873" max="15873" width="20.77734375" style="25" customWidth="1"/>
    <col min="15874" max="15875" width="14.33203125" style="25" customWidth="1"/>
    <col min="15876" max="15876" width="14.77734375" style="25" customWidth="1"/>
    <col min="15877" max="15878" width="14.33203125" style="25" customWidth="1"/>
    <col min="15879" max="15879" width="14.77734375" style="25" customWidth="1"/>
    <col min="15880" max="16128" width="8.88671875" style="25"/>
    <col min="16129" max="16129" width="20.77734375" style="25" customWidth="1"/>
    <col min="16130" max="16131" width="14.33203125" style="25" customWidth="1"/>
    <col min="16132" max="16132" width="14.77734375" style="25" customWidth="1"/>
    <col min="16133" max="16134" width="14.33203125" style="25" customWidth="1"/>
    <col min="16135" max="16135" width="14.77734375" style="25" customWidth="1"/>
    <col min="16136" max="16384" width="8.88671875" style="25"/>
  </cols>
  <sheetData>
    <row r="1" spans="1:7" ht="27.75" customHeight="1" thickBot="1">
      <c r="A1" s="365" t="s">
        <v>49</v>
      </c>
      <c r="B1" s="365"/>
      <c r="C1" s="365"/>
      <c r="D1" s="365"/>
      <c r="E1" s="365"/>
      <c r="F1" s="365"/>
      <c r="G1" s="365"/>
    </row>
    <row r="2" spans="1:7" ht="18.75" customHeight="1">
      <c r="A2" s="361" t="s">
        <v>50</v>
      </c>
      <c r="B2" s="363" t="s">
        <v>10</v>
      </c>
      <c r="C2" s="363"/>
      <c r="D2" s="363"/>
      <c r="E2" s="363" t="s">
        <v>5</v>
      </c>
      <c r="F2" s="363"/>
      <c r="G2" s="364"/>
    </row>
    <row r="3" spans="1:7" ht="18.75" customHeight="1">
      <c r="A3" s="362"/>
      <c r="B3" s="84" t="s">
        <v>26</v>
      </c>
      <c r="C3" s="84" t="s">
        <v>27</v>
      </c>
      <c r="D3" s="84" t="s">
        <v>6</v>
      </c>
      <c r="E3" s="84" t="s">
        <v>26</v>
      </c>
      <c r="F3" s="84" t="s">
        <v>27</v>
      </c>
      <c r="G3" s="85" t="s">
        <v>6</v>
      </c>
    </row>
    <row r="4" spans="1:7" ht="21.95" customHeight="1">
      <c r="A4" s="26" t="s">
        <v>51</v>
      </c>
      <c r="B4" s="90">
        <v>21892</v>
      </c>
      <c r="C4" s="90">
        <v>22523</v>
      </c>
      <c r="D4" s="91">
        <f>(C4-B4)/B4</f>
        <v>2.8823314452768135E-2</v>
      </c>
      <c r="E4" s="90">
        <v>21892</v>
      </c>
      <c r="F4" s="90">
        <v>22523</v>
      </c>
      <c r="G4" s="92">
        <f>(F4-E4)/E4</f>
        <v>2.8823314452768135E-2</v>
      </c>
    </row>
    <row r="5" spans="1:7" ht="21.95" customHeight="1">
      <c r="A5" s="26" t="s">
        <v>52</v>
      </c>
      <c r="B5" s="90">
        <v>1815</v>
      </c>
      <c r="C5" s="90">
        <v>1900</v>
      </c>
      <c r="D5" s="91">
        <f t="shared" ref="D5:D18" si="0">(C5-B5)/B5</f>
        <v>4.6831955922865015E-2</v>
      </c>
      <c r="E5" s="90">
        <v>1815</v>
      </c>
      <c r="F5" s="90">
        <v>1900</v>
      </c>
      <c r="G5" s="92">
        <f t="shared" ref="G5:G18" si="1">(F5-E5)/E5</f>
        <v>4.6831955922865015E-2</v>
      </c>
    </row>
    <row r="6" spans="1:7" ht="21.95" customHeight="1">
      <c r="A6" s="26" t="s">
        <v>53</v>
      </c>
      <c r="B6" s="90">
        <v>1754</v>
      </c>
      <c r="C6" s="90">
        <v>1914</v>
      </c>
      <c r="D6" s="91">
        <f t="shared" si="0"/>
        <v>9.1220068415051314E-2</v>
      </c>
      <c r="E6" s="90">
        <v>1754</v>
      </c>
      <c r="F6" s="90">
        <v>1914</v>
      </c>
      <c r="G6" s="92">
        <f t="shared" si="1"/>
        <v>9.1220068415051314E-2</v>
      </c>
    </row>
    <row r="7" spans="1:7" ht="21.95" customHeight="1">
      <c r="A7" s="26" t="s">
        <v>54</v>
      </c>
      <c r="B7" s="90">
        <v>2315</v>
      </c>
      <c r="C7" s="90">
        <v>2456</v>
      </c>
      <c r="D7" s="91">
        <f t="shared" si="0"/>
        <v>6.0907127429805613E-2</v>
      </c>
      <c r="E7" s="90">
        <v>2315</v>
      </c>
      <c r="F7" s="90">
        <v>2456</v>
      </c>
      <c r="G7" s="92">
        <f t="shared" si="1"/>
        <v>6.0907127429805613E-2</v>
      </c>
    </row>
    <row r="8" spans="1:7" ht="21.95" customHeight="1">
      <c r="A8" s="26" t="s">
        <v>55</v>
      </c>
      <c r="B8" s="90">
        <v>870</v>
      </c>
      <c r="C8" s="90">
        <v>855</v>
      </c>
      <c r="D8" s="91">
        <f t="shared" si="0"/>
        <v>-1.7241379310344827E-2</v>
      </c>
      <c r="E8" s="90">
        <v>870</v>
      </c>
      <c r="F8" s="90">
        <v>855</v>
      </c>
      <c r="G8" s="92">
        <f t="shared" si="1"/>
        <v>-1.7241379310344827E-2</v>
      </c>
    </row>
    <row r="9" spans="1:7" ht="21.95" customHeight="1">
      <c r="A9" s="26" t="s">
        <v>56</v>
      </c>
      <c r="B9" s="90">
        <v>2657</v>
      </c>
      <c r="C9" s="90">
        <v>2691</v>
      </c>
      <c r="D9" s="91">
        <f t="shared" si="0"/>
        <v>1.2796386902521641E-2</v>
      </c>
      <c r="E9" s="90">
        <v>2657</v>
      </c>
      <c r="F9" s="90">
        <v>2691</v>
      </c>
      <c r="G9" s="92">
        <f t="shared" si="1"/>
        <v>1.2796386902521641E-2</v>
      </c>
    </row>
    <row r="10" spans="1:7" ht="21.95" customHeight="1">
      <c r="A10" s="26" t="s">
        <v>57</v>
      </c>
      <c r="B10" s="90">
        <v>448</v>
      </c>
      <c r="C10" s="90">
        <v>605</v>
      </c>
      <c r="D10" s="91">
        <f t="shared" si="0"/>
        <v>0.35044642857142855</v>
      </c>
      <c r="E10" s="90">
        <v>448</v>
      </c>
      <c r="F10" s="90">
        <v>605</v>
      </c>
      <c r="G10" s="92">
        <f t="shared" si="1"/>
        <v>0.35044642857142855</v>
      </c>
    </row>
    <row r="11" spans="1:7" ht="21.95" customHeight="1">
      <c r="A11" s="26" t="s">
        <v>58</v>
      </c>
      <c r="B11" s="90">
        <v>13589</v>
      </c>
      <c r="C11" s="90">
        <v>14759</v>
      </c>
      <c r="D11" s="91">
        <f t="shared" si="0"/>
        <v>8.6099050702774307E-2</v>
      </c>
      <c r="E11" s="90">
        <v>13589</v>
      </c>
      <c r="F11" s="90">
        <v>14759</v>
      </c>
      <c r="G11" s="92">
        <f t="shared" si="1"/>
        <v>8.6099050702774307E-2</v>
      </c>
    </row>
    <row r="12" spans="1:7" ht="21.95" customHeight="1">
      <c r="A12" s="26" t="s">
        <v>59</v>
      </c>
      <c r="B12" s="90">
        <v>660</v>
      </c>
      <c r="C12" s="90">
        <v>842</v>
      </c>
      <c r="D12" s="91">
        <f t="shared" si="0"/>
        <v>0.27575757575757576</v>
      </c>
      <c r="E12" s="90">
        <v>660</v>
      </c>
      <c r="F12" s="90">
        <v>842</v>
      </c>
      <c r="G12" s="92">
        <f t="shared" si="1"/>
        <v>0.27575757575757576</v>
      </c>
    </row>
    <row r="13" spans="1:7" ht="21.95" customHeight="1">
      <c r="A13" s="28" t="s">
        <v>60</v>
      </c>
      <c r="B13" s="29">
        <v>900</v>
      </c>
      <c r="C13" s="93">
        <v>938</v>
      </c>
      <c r="D13" s="94">
        <f t="shared" si="0"/>
        <v>4.2222222222222223E-2</v>
      </c>
      <c r="E13" s="93">
        <v>900</v>
      </c>
      <c r="F13" s="93">
        <v>938</v>
      </c>
      <c r="G13" s="95">
        <f t="shared" si="1"/>
        <v>4.2222222222222223E-2</v>
      </c>
    </row>
    <row r="14" spans="1:7" ht="21.95" customHeight="1">
      <c r="A14" s="28" t="s">
        <v>61</v>
      </c>
      <c r="B14" s="29">
        <v>1647</v>
      </c>
      <c r="C14" s="29">
        <v>1949</v>
      </c>
      <c r="D14" s="94">
        <f t="shared" si="0"/>
        <v>0.18336369156041288</v>
      </c>
      <c r="E14" s="29">
        <v>1647</v>
      </c>
      <c r="F14" s="29">
        <v>1949</v>
      </c>
      <c r="G14" s="95">
        <f t="shared" si="1"/>
        <v>0.18336369156041288</v>
      </c>
    </row>
    <row r="15" spans="1:7" ht="21.95" customHeight="1">
      <c r="A15" s="28" t="s">
        <v>62</v>
      </c>
      <c r="B15" s="93">
        <v>821</v>
      </c>
      <c r="C15" s="93">
        <v>944</v>
      </c>
      <c r="D15" s="94">
        <f t="shared" si="0"/>
        <v>0.14981729598051158</v>
      </c>
      <c r="E15" s="93">
        <v>821</v>
      </c>
      <c r="F15" s="93">
        <v>944</v>
      </c>
      <c r="G15" s="95">
        <f t="shared" si="1"/>
        <v>0.14981729598051158</v>
      </c>
    </row>
    <row r="16" spans="1:7" ht="21.95" customHeight="1">
      <c r="A16" s="28" t="s">
        <v>63</v>
      </c>
      <c r="B16" s="29">
        <v>646</v>
      </c>
      <c r="C16" s="29">
        <v>717</v>
      </c>
      <c r="D16" s="94">
        <f t="shared" si="0"/>
        <v>0.10990712074303406</v>
      </c>
      <c r="E16" s="29">
        <v>646</v>
      </c>
      <c r="F16" s="29">
        <v>717</v>
      </c>
      <c r="G16" s="95">
        <f t="shared" si="1"/>
        <v>0.10990712074303406</v>
      </c>
    </row>
    <row r="17" spans="1:7" ht="21.95" customHeight="1">
      <c r="A17" s="28" t="s">
        <v>64</v>
      </c>
      <c r="B17" s="93">
        <v>2110</v>
      </c>
      <c r="C17" s="93">
        <v>2327</v>
      </c>
      <c r="D17" s="94">
        <f t="shared" si="0"/>
        <v>0.10284360189573459</v>
      </c>
      <c r="E17" s="93">
        <v>2110</v>
      </c>
      <c r="F17" s="93">
        <v>2327</v>
      </c>
      <c r="G17" s="95">
        <f t="shared" si="1"/>
        <v>0.10284360189573459</v>
      </c>
    </row>
    <row r="18" spans="1:7" ht="21.95" customHeight="1">
      <c r="A18" s="28" t="s">
        <v>65</v>
      </c>
      <c r="B18" s="29">
        <v>1506</v>
      </c>
      <c r="C18" s="29">
        <v>1659</v>
      </c>
      <c r="D18" s="94">
        <f t="shared" si="0"/>
        <v>0.10159362549800798</v>
      </c>
      <c r="E18" s="29">
        <v>1506</v>
      </c>
      <c r="F18" s="29">
        <v>1659</v>
      </c>
      <c r="G18" s="95">
        <f t="shared" si="1"/>
        <v>0.10159362549800798</v>
      </c>
    </row>
    <row r="19" spans="1:7" ht="21.95" customHeight="1">
      <c r="A19" s="26" t="s">
        <v>66</v>
      </c>
      <c r="B19" s="90">
        <v>291</v>
      </c>
      <c r="C19" s="90">
        <v>297</v>
      </c>
      <c r="D19" s="91">
        <f>(C19-B19)/B19</f>
        <v>2.0618556701030927E-2</v>
      </c>
      <c r="E19" s="90">
        <v>291</v>
      </c>
      <c r="F19" s="90">
        <v>297</v>
      </c>
      <c r="G19" s="92">
        <f>(F19-E19)/E19</f>
        <v>2.0618556701030927E-2</v>
      </c>
    </row>
    <row r="20" spans="1:7" ht="21.95" customHeight="1">
      <c r="A20" s="26" t="s">
        <v>67</v>
      </c>
      <c r="B20" s="96">
        <v>14</v>
      </c>
      <c r="C20" s="29">
        <v>29</v>
      </c>
      <c r="D20" s="91">
        <f>(C20-B20)/B20</f>
        <v>1.0714285714285714</v>
      </c>
      <c r="E20" s="96">
        <v>14</v>
      </c>
      <c r="F20" s="96">
        <v>29</v>
      </c>
      <c r="G20" s="92">
        <f>(F20-E20)/E20</f>
        <v>1.0714285714285714</v>
      </c>
    </row>
    <row r="21" spans="1:7" ht="21.95" customHeight="1" thickBot="1">
      <c r="A21" s="33" t="s">
        <v>68</v>
      </c>
      <c r="B21" s="97">
        <v>195</v>
      </c>
      <c r="C21" s="97">
        <v>167</v>
      </c>
      <c r="D21" s="98">
        <f>(C21-B21)/B21</f>
        <v>-0.14358974358974358</v>
      </c>
      <c r="E21" s="97">
        <v>195</v>
      </c>
      <c r="F21" s="97">
        <v>167</v>
      </c>
      <c r="G21" s="99">
        <f>(F21-E21)/E21</f>
        <v>-0.14358974358974358</v>
      </c>
    </row>
    <row r="22" spans="1:7" ht="21.95" customHeight="1" thickTop="1" thickBot="1">
      <c r="A22" s="80" t="s">
        <v>45</v>
      </c>
      <c r="B22" s="100">
        <f>SUM(B4:B21)</f>
        <v>54130</v>
      </c>
      <c r="C22" s="100">
        <f>SUM(C4:C21)</f>
        <v>57572</v>
      </c>
      <c r="D22" s="101">
        <f>(C22-B22)/B22</f>
        <v>6.3587659338629227E-2</v>
      </c>
      <c r="E22" s="100">
        <f>SUM(E4:E21)</f>
        <v>54130</v>
      </c>
      <c r="F22" s="100">
        <f>SUM(F4:F21)</f>
        <v>57572</v>
      </c>
      <c r="G22" s="102">
        <f>(F22-E22)/E22</f>
        <v>6.3587659338629227E-2</v>
      </c>
    </row>
    <row r="23" spans="1:7" ht="18.75" customHeight="1">
      <c r="A23" s="360" t="s">
        <v>94</v>
      </c>
      <c r="B23" s="360"/>
      <c r="C23" s="360"/>
      <c r="D23" s="360"/>
      <c r="E23" s="360"/>
      <c r="F23" s="360"/>
      <c r="G23" s="360"/>
    </row>
    <row r="24" spans="1:7" ht="10.5" customHeight="1">
      <c r="A24" s="35"/>
      <c r="B24" s="36"/>
      <c r="C24" s="36"/>
      <c r="D24" s="37"/>
      <c r="E24" s="36"/>
      <c r="F24" s="36"/>
      <c r="G24" s="37"/>
    </row>
    <row r="25" spans="1:7" ht="21" thickBot="1">
      <c r="A25" s="365" t="s">
        <v>69</v>
      </c>
      <c r="B25" s="365"/>
      <c r="C25" s="365"/>
      <c r="D25" s="365"/>
      <c r="E25" s="365"/>
      <c r="F25" s="365"/>
      <c r="G25" s="365"/>
    </row>
    <row r="26" spans="1:7" ht="21.95" customHeight="1">
      <c r="A26" s="361" t="s">
        <v>70</v>
      </c>
      <c r="B26" s="363" t="s">
        <v>10</v>
      </c>
      <c r="C26" s="363"/>
      <c r="D26" s="363"/>
      <c r="E26" s="363" t="s">
        <v>5</v>
      </c>
      <c r="F26" s="363"/>
      <c r="G26" s="364"/>
    </row>
    <row r="27" spans="1:7" ht="21.95" customHeight="1">
      <c r="A27" s="362"/>
      <c r="B27" s="84" t="s">
        <v>26</v>
      </c>
      <c r="C27" s="84" t="s">
        <v>27</v>
      </c>
      <c r="D27" s="84" t="s">
        <v>6</v>
      </c>
      <c r="E27" s="84" t="s">
        <v>26</v>
      </c>
      <c r="F27" s="84" t="s">
        <v>27</v>
      </c>
      <c r="G27" s="85" t="s">
        <v>6</v>
      </c>
    </row>
    <row r="28" spans="1:7" ht="21.95" customHeight="1">
      <c r="A28" s="26" t="s">
        <v>71</v>
      </c>
      <c r="B28" s="30">
        <v>4893</v>
      </c>
      <c r="C28" s="30">
        <v>4479</v>
      </c>
      <c r="D28" s="31">
        <f>(C28-B28)/B28</f>
        <v>-8.4610668301655423E-2</v>
      </c>
      <c r="E28" s="30">
        <v>4893</v>
      </c>
      <c r="F28" s="30">
        <v>4479</v>
      </c>
      <c r="G28" s="32">
        <f>(F28-E28)/E28</f>
        <v>-8.4610668301655423E-2</v>
      </c>
    </row>
    <row r="29" spans="1:7" ht="21.95" customHeight="1">
      <c r="A29" s="26" t="s">
        <v>72</v>
      </c>
      <c r="B29" s="30">
        <v>3738</v>
      </c>
      <c r="C29" s="30">
        <v>3766</v>
      </c>
      <c r="D29" s="31">
        <f t="shared" ref="D29:D47" si="2">(C29-B29)/B29</f>
        <v>7.4906367041198503E-3</v>
      </c>
      <c r="E29" s="30">
        <v>3738</v>
      </c>
      <c r="F29" s="30">
        <v>3766</v>
      </c>
      <c r="G29" s="32">
        <f t="shared" ref="G29:G47" si="3">(F29-E29)/E29</f>
        <v>7.4906367041198503E-3</v>
      </c>
    </row>
    <row r="30" spans="1:7" ht="21.95" customHeight="1">
      <c r="A30" s="26" t="s">
        <v>73</v>
      </c>
      <c r="B30" s="30">
        <v>1086</v>
      </c>
      <c r="C30" s="30">
        <v>1087</v>
      </c>
      <c r="D30" s="31">
        <f t="shared" si="2"/>
        <v>9.2081031307550648E-4</v>
      </c>
      <c r="E30" s="30">
        <v>1086</v>
      </c>
      <c r="F30" s="30">
        <v>1087</v>
      </c>
      <c r="G30" s="32">
        <f t="shared" si="3"/>
        <v>9.2081031307550648E-4</v>
      </c>
    </row>
    <row r="31" spans="1:7" ht="21.95" customHeight="1">
      <c r="A31" s="26" t="s">
        <v>74</v>
      </c>
      <c r="B31" s="30">
        <v>609</v>
      </c>
      <c r="C31" s="30">
        <v>648</v>
      </c>
      <c r="D31" s="31">
        <f t="shared" si="2"/>
        <v>6.4039408866995079E-2</v>
      </c>
      <c r="E31" s="30">
        <v>609</v>
      </c>
      <c r="F31" s="30">
        <v>648</v>
      </c>
      <c r="G31" s="32">
        <f t="shared" si="3"/>
        <v>6.4039408866995079E-2</v>
      </c>
    </row>
    <row r="32" spans="1:7" ht="21.95" customHeight="1">
      <c r="A32" s="26" t="s">
        <v>75</v>
      </c>
      <c r="B32" s="30">
        <v>491</v>
      </c>
      <c r="C32" s="30">
        <v>587</v>
      </c>
      <c r="D32" s="31">
        <f t="shared" si="2"/>
        <v>0.1955193482688391</v>
      </c>
      <c r="E32" s="30">
        <v>491</v>
      </c>
      <c r="F32" s="30">
        <v>587</v>
      </c>
      <c r="G32" s="32">
        <f t="shared" si="3"/>
        <v>0.1955193482688391</v>
      </c>
    </row>
    <row r="33" spans="1:7" ht="21.95" customHeight="1">
      <c r="A33" s="26" t="s">
        <v>76</v>
      </c>
      <c r="B33" s="30">
        <v>525</v>
      </c>
      <c r="C33" s="30">
        <v>487</v>
      </c>
      <c r="D33" s="31">
        <f t="shared" si="2"/>
        <v>-7.2380952380952379E-2</v>
      </c>
      <c r="E33" s="30">
        <v>525</v>
      </c>
      <c r="F33" s="30">
        <v>487</v>
      </c>
      <c r="G33" s="32">
        <f t="shared" si="3"/>
        <v>-7.2380952380952379E-2</v>
      </c>
    </row>
    <row r="34" spans="1:7" ht="21.95" customHeight="1">
      <c r="A34" s="26" t="s">
        <v>77</v>
      </c>
      <c r="B34" s="30">
        <v>250</v>
      </c>
      <c r="C34" s="30">
        <v>400</v>
      </c>
      <c r="D34" s="31">
        <f t="shared" si="2"/>
        <v>0.6</v>
      </c>
      <c r="E34" s="30">
        <v>250</v>
      </c>
      <c r="F34" s="30">
        <v>400</v>
      </c>
      <c r="G34" s="32">
        <f t="shared" si="3"/>
        <v>0.6</v>
      </c>
    </row>
    <row r="35" spans="1:7" ht="21.95" customHeight="1">
      <c r="A35" s="26" t="s">
        <v>78</v>
      </c>
      <c r="B35" s="30">
        <v>232</v>
      </c>
      <c r="C35" s="30">
        <v>353</v>
      </c>
      <c r="D35" s="31">
        <f t="shared" si="2"/>
        <v>0.52155172413793105</v>
      </c>
      <c r="E35" s="30">
        <v>232</v>
      </c>
      <c r="F35" s="30">
        <v>353</v>
      </c>
      <c r="G35" s="32">
        <f t="shared" si="3"/>
        <v>0.52155172413793105</v>
      </c>
    </row>
    <row r="36" spans="1:7" ht="21.95" customHeight="1">
      <c r="A36" s="26" t="s">
        <v>79</v>
      </c>
      <c r="B36" s="30">
        <v>276</v>
      </c>
      <c r="C36" s="30">
        <v>277</v>
      </c>
      <c r="D36" s="31">
        <f t="shared" si="2"/>
        <v>3.6231884057971015E-3</v>
      </c>
      <c r="E36" s="30">
        <v>276</v>
      </c>
      <c r="F36" s="30">
        <v>277</v>
      </c>
      <c r="G36" s="32">
        <f t="shared" si="3"/>
        <v>3.6231884057971015E-3</v>
      </c>
    </row>
    <row r="37" spans="1:7" ht="21.95" customHeight="1">
      <c r="A37" s="26" t="s">
        <v>80</v>
      </c>
      <c r="B37" s="30">
        <v>252</v>
      </c>
      <c r="C37" s="30">
        <v>244</v>
      </c>
      <c r="D37" s="31">
        <f t="shared" si="2"/>
        <v>-3.1746031746031744E-2</v>
      </c>
      <c r="E37" s="30">
        <v>252</v>
      </c>
      <c r="F37" s="30">
        <v>244</v>
      </c>
      <c r="G37" s="32">
        <f t="shared" si="3"/>
        <v>-3.1746031746031744E-2</v>
      </c>
    </row>
    <row r="38" spans="1:7" ht="21.95" customHeight="1">
      <c r="A38" s="26" t="s">
        <v>81</v>
      </c>
      <c r="B38" s="30">
        <v>180</v>
      </c>
      <c r="C38" s="30">
        <v>175</v>
      </c>
      <c r="D38" s="31">
        <f t="shared" si="2"/>
        <v>-2.7777777777777776E-2</v>
      </c>
      <c r="E38" s="30">
        <v>180</v>
      </c>
      <c r="F38" s="30">
        <v>175</v>
      </c>
      <c r="G38" s="32">
        <f t="shared" si="3"/>
        <v>-2.7777777777777776E-2</v>
      </c>
    </row>
    <row r="39" spans="1:7" ht="21.95" customHeight="1">
      <c r="A39" s="26" t="s">
        <v>82</v>
      </c>
      <c r="B39" s="30">
        <v>112</v>
      </c>
      <c r="C39" s="30">
        <v>104</v>
      </c>
      <c r="D39" s="31">
        <f t="shared" si="2"/>
        <v>-7.1428571428571425E-2</v>
      </c>
      <c r="E39" s="30">
        <v>112</v>
      </c>
      <c r="F39" s="30">
        <v>104</v>
      </c>
      <c r="G39" s="32">
        <f t="shared" si="3"/>
        <v>-7.1428571428571425E-2</v>
      </c>
    </row>
    <row r="40" spans="1:7" ht="21.95" customHeight="1">
      <c r="A40" s="26" t="s">
        <v>83</v>
      </c>
      <c r="B40" s="30">
        <v>64</v>
      </c>
      <c r="C40" s="30">
        <v>92</v>
      </c>
      <c r="D40" s="31">
        <f t="shared" si="2"/>
        <v>0.4375</v>
      </c>
      <c r="E40" s="30">
        <v>64</v>
      </c>
      <c r="F40" s="30">
        <v>92</v>
      </c>
      <c r="G40" s="32">
        <f t="shared" si="3"/>
        <v>0.4375</v>
      </c>
    </row>
    <row r="41" spans="1:7" ht="21.95" customHeight="1">
      <c r="A41" s="26" t="s">
        <v>84</v>
      </c>
      <c r="B41" s="30">
        <v>66</v>
      </c>
      <c r="C41" s="30">
        <v>81</v>
      </c>
      <c r="D41" s="31">
        <f t="shared" si="2"/>
        <v>0.22727272727272727</v>
      </c>
      <c r="E41" s="30">
        <v>66</v>
      </c>
      <c r="F41" s="30">
        <v>81</v>
      </c>
      <c r="G41" s="32">
        <f t="shared" si="3"/>
        <v>0.22727272727272727</v>
      </c>
    </row>
    <row r="42" spans="1:7" ht="21.95" customHeight="1">
      <c r="A42" s="26" t="s">
        <v>85</v>
      </c>
      <c r="B42" s="30">
        <v>69</v>
      </c>
      <c r="C42" s="30">
        <v>78</v>
      </c>
      <c r="D42" s="31">
        <f t="shared" si="2"/>
        <v>0.13043478260869565</v>
      </c>
      <c r="E42" s="30">
        <v>69</v>
      </c>
      <c r="F42" s="30">
        <v>78</v>
      </c>
      <c r="G42" s="32">
        <f t="shared" si="3"/>
        <v>0.13043478260869565</v>
      </c>
    </row>
    <row r="43" spans="1:7" ht="18.75" customHeight="1">
      <c r="A43" s="26" t="s">
        <v>86</v>
      </c>
      <c r="B43" s="30">
        <v>107</v>
      </c>
      <c r="C43" s="30">
        <v>78</v>
      </c>
      <c r="D43" s="31">
        <f t="shared" si="2"/>
        <v>-0.27102803738317754</v>
      </c>
      <c r="E43" s="30">
        <v>107</v>
      </c>
      <c r="F43" s="30">
        <v>78</v>
      </c>
      <c r="G43" s="32">
        <f t="shared" si="3"/>
        <v>-0.27102803738317754</v>
      </c>
    </row>
    <row r="44" spans="1:7" ht="21.95" customHeight="1">
      <c r="A44" s="26" t="s">
        <v>87</v>
      </c>
      <c r="B44" s="30">
        <v>57</v>
      </c>
      <c r="C44" s="30">
        <v>62</v>
      </c>
      <c r="D44" s="31">
        <f t="shared" si="2"/>
        <v>8.771929824561403E-2</v>
      </c>
      <c r="E44" s="30">
        <v>57</v>
      </c>
      <c r="F44" s="30">
        <v>62</v>
      </c>
      <c r="G44" s="32">
        <f t="shared" si="3"/>
        <v>8.771929824561403E-2</v>
      </c>
    </row>
    <row r="45" spans="1:7">
      <c r="A45" s="26" t="s">
        <v>88</v>
      </c>
      <c r="B45" s="30">
        <v>84</v>
      </c>
      <c r="C45" s="30">
        <v>59</v>
      </c>
      <c r="D45" s="31">
        <f t="shared" si="2"/>
        <v>-0.29761904761904762</v>
      </c>
      <c r="E45" s="30">
        <v>84</v>
      </c>
      <c r="F45" s="30">
        <v>59</v>
      </c>
      <c r="G45" s="32">
        <f t="shared" si="3"/>
        <v>-0.29761904761904762</v>
      </c>
    </row>
    <row r="46" spans="1:7">
      <c r="A46" s="26" t="s">
        <v>89</v>
      </c>
      <c r="B46" s="30">
        <v>30</v>
      </c>
      <c r="C46" s="30">
        <v>56</v>
      </c>
      <c r="D46" s="31">
        <f t="shared" si="2"/>
        <v>0.8666666666666667</v>
      </c>
      <c r="E46" s="30">
        <v>30</v>
      </c>
      <c r="F46" s="30">
        <v>56</v>
      </c>
      <c r="G46" s="32">
        <f t="shared" si="3"/>
        <v>0.8666666666666667</v>
      </c>
    </row>
    <row r="47" spans="1:7">
      <c r="A47" s="26" t="s">
        <v>90</v>
      </c>
      <c r="B47" s="30">
        <v>41</v>
      </c>
      <c r="C47" s="30">
        <v>51</v>
      </c>
      <c r="D47" s="31">
        <f t="shared" si="2"/>
        <v>0.24390243902439024</v>
      </c>
      <c r="E47" s="30">
        <v>41</v>
      </c>
      <c r="F47" s="30">
        <v>51</v>
      </c>
      <c r="G47" s="32">
        <f t="shared" si="3"/>
        <v>0.24390243902439024</v>
      </c>
    </row>
    <row r="48" spans="1:7" ht="17.25" thickBot="1">
      <c r="A48" s="33" t="s">
        <v>91</v>
      </c>
      <c r="B48" s="81">
        <v>453</v>
      </c>
      <c r="C48" s="81">
        <v>537</v>
      </c>
      <c r="D48" s="82">
        <f>(C48-B48)/B48</f>
        <v>0.18543046357615894</v>
      </c>
      <c r="E48" s="81">
        <v>453</v>
      </c>
      <c r="F48" s="81">
        <v>537</v>
      </c>
      <c r="G48" s="83">
        <f>(F48-E48)/E48</f>
        <v>0.18543046357615894</v>
      </c>
    </row>
    <row r="49" spans="1:7" ht="18" thickTop="1" thickBot="1">
      <c r="A49" s="38" t="s">
        <v>41</v>
      </c>
      <c r="B49" s="61">
        <f>SUM(B28:B48)</f>
        <v>13615</v>
      </c>
      <c r="C49" s="61">
        <f>SUM(C28:C48)</f>
        <v>13701</v>
      </c>
      <c r="D49" s="62">
        <f>(C49-B49)/B49</f>
        <v>6.3165626147631288E-3</v>
      </c>
      <c r="E49" s="61">
        <f>SUM(E28:E48)</f>
        <v>13615</v>
      </c>
      <c r="F49" s="61">
        <f>SUM(F28:F48)</f>
        <v>13701</v>
      </c>
      <c r="G49" s="63">
        <f>(F49-E49)/E49</f>
        <v>6.3165626147631288E-3</v>
      </c>
    </row>
    <row r="50" spans="1:7">
      <c r="A50" s="358" t="s">
        <v>93</v>
      </c>
      <c r="B50" s="359"/>
      <c r="C50" s="359"/>
      <c r="D50" s="359"/>
      <c r="E50" s="359"/>
      <c r="F50" s="359"/>
      <c r="G50" s="359"/>
    </row>
  </sheetData>
  <mergeCells count="10">
    <mergeCell ref="A1:G1"/>
    <mergeCell ref="A2:A3"/>
    <mergeCell ref="B2:D2"/>
    <mergeCell ref="E2:G2"/>
    <mergeCell ref="A25:G25"/>
    <mergeCell ref="A50:G50"/>
    <mergeCell ref="A23:G23"/>
    <mergeCell ref="A26:A27"/>
    <mergeCell ref="B26:D26"/>
    <mergeCell ref="E26:G26"/>
  </mergeCells>
  <phoneticPr fontId="2" type="noConversion"/>
  <printOptions horizontalCentered="1"/>
  <pageMargins left="0.70866141732283472" right="0.70866141732283472" top="1.1811023622047245" bottom="1.1811023622047245" header="0" footer="0"/>
  <pageSetup paperSize="9" scale="6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41"/>
  <sheetViews>
    <sheetView view="pageBreakPreview" zoomScaleSheetLayoutView="100" workbookViewId="0">
      <selection sqref="A1:G1"/>
    </sheetView>
  </sheetViews>
  <sheetFormatPr defaultRowHeight="17.25"/>
  <cols>
    <col min="1" max="7" width="13.88671875" style="177" customWidth="1"/>
    <col min="8" max="256" width="8.88671875" style="177"/>
    <col min="257" max="257" width="22.33203125" style="177" customWidth="1"/>
    <col min="258" max="263" width="14.33203125" style="177" customWidth="1"/>
    <col min="264" max="512" width="8.88671875" style="177"/>
    <col min="513" max="513" width="22.33203125" style="177" customWidth="1"/>
    <col min="514" max="519" width="14.33203125" style="177" customWidth="1"/>
    <col min="520" max="768" width="8.88671875" style="177"/>
    <col min="769" max="769" width="22.33203125" style="177" customWidth="1"/>
    <col min="770" max="775" width="14.33203125" style="177" customWidth="1"/>
    <col min="776" max="1024" width="8.88671875" style="177"/>
    <col min="1025" max="1025" width="22.33203125" style="177" customWidth="1"/>
    <col min="1026" max="1031" width="14.33203125" style="177" customWidth="1"/>
    <col min="1032" max="1280" width="8.88671875" style="177"/>
    <col min="1281" max="1281" width="22.33203125" style="177" customWidth="1"/>
    <col min="1282" max="1287" width="14.33203125" style="177" customWidth="1"/>
    <col min="1288" max="1536" width="8.88671875" style="177"/>
    <col min="1537" max="1537" width="22.33203125" style="177" customWidth="1"/>
    <col min="1538" max="1543" width="14.33203125" style="177" customWidth="1"/>
    <col min="1544" max="1792" width="8.88671875" style="177"/>
    <col min="1793" max="1793" width="22.33203125" style="177" customWidth="1"/>
    <col min="1794" max="1799" width="14.33203125" style="177" customWidth="1"/>
    <col min="1800" max="2048" width="8.88671875" style="177"/>
    <col min="2049" max="2049" width="22.33203125" style="177" customWidth="1"/>
    <col min="2050" max="2055" width="14.33203125" style="177" customWidth="1"/>
    <col min="2056" max="2304" width="8.88671875" style="177"/>
    <col min="2305" max="2305" width="22.33203125" style="177" customWidth="1"/>
    <col min="2306" max="2311" width="14.33203125" style="177" customWidth="1"/>
    <col min="2312" max="2560" width="8.88671875" style="177"/>
    <col min="2561" max="2561" width="22.33203125" style="177" customWidth="1"/>
    <col min="2562" max="2567" width="14.33203125" style="177" customWidth="1"/>
    <col min="2568" max="2816" width="8.88671875" style="177"/>
    <col min="2817" max="2817" width="22.33203125" style="177" customWidth="1"/>
    <col min="2818" max="2823" width="14.33203125" style="177" customWidth="1"/>
    <col min="2824" max="3072" width="8.88671875" style="177"/>
    <col min="3073" max="3073" width="22.33203125" style="177" customWidth="1"/>
    <col min="3074" max="3079" width="14.33203125" style="177" customWidth="1"/>
    <col min="3080" max="3328" width="8.88671875" style="177"/>
    <col min="3329" max="3329" width="22.33203125" style="177" customWidth="1"/>
    <col min="3330" max="3335" width="14.33203125" style="177" customWidth="1"/>
    <col min="3336" max="3584" width="8.88671875" style="177"/>
    <col min="3585" max="3585" width="22.33203125" style="177" customWidth="1"/>
    <col min="3586" max="3591" width="14.33203125" style="177" customWidth="1"/>
    <col min="3592" max="3840" width="8.88671875" style="177"/>
    <col min="3841" max="3841" width="22.33203125" style="177" customWidth="1"/>
    <col min="3842" max="3847" width="14.33203125" style="177" customWidth="1"/>
    <col min="3848" max="4096" width="8.88671875" style="177"/>
    <col min="4097" max="4097" width="22.33203125" style="177" customWidth="1"/>
    <col min="4098" max="4103" width="14.33203125" style="177" customWidth="1"/>
    <col min="4104" max="4352" width="8.88671875" style="177"/>
    <col min="4353" max="4353" width="22.33203125" style="177" customWidth="1"/>
    <col min="4354" max="4359" width="14.33203125" style="177" customWidth="1"/>
    <col min="4360" max="4608" width="8.88671875" style="177"/>
    <col min="4609" max="4609" width="22.33203125" style="177" customWidth="1"/>
    <col min="4610" max="4615" width="14.33203125" style="177" customWidth="1"/>
    <col min="4616" max="4864" width="8.88671875" style="177"/>
    <col min="4865" max="4865" width="22.33203125" style="177" customWidth="1"/>
    <col min="4866" max="4871" width="14.33203125" style="177" customWidth="1"/>
    <col min="4872" max="5120" width="8.88671875" style="177"/>
    <col min="5121" max="5121" width="22.33203125" style="177" customWidth="1"/>
    <col min="5122" max="5127" width="14.33203125" style="177" customWidth="1"/>
    <col min="5128" max="5376" width="8.88671875" style="177"/>
    <col min="5377" max="5377" width="22.33203125" style="177" customWidth="1"/>
    <col min="5378" max="5383" width="14.33203125" style="177" customWidth="1"/>
    <col min="5384" max="5632" width="8.88671875" style="177"/>
    <col min="5633" max="5633" width="22.33203125" style="177" customWidth="1"/>
    <col min="5634" max="5639" width="14.33203125" style="177" customWidth="1"/>
    <col min="5640" max="5888" width="8.88671875" style="177"/>
    <col min="5889" max="5889" width="22.33203125" style="177" customWidth="1"/>
    <col min="5890" max="5895" width="14.33203125" style="177" customWidth="1"/>
    <col min="5896" max="6144" width="8.88671875" style="177"/>
    <col min="6145" max="6145" width="22.33203125" style="177" customWidth="1"/>
    <col min="6146" max="6151" width="14.33203125" style="177" customWidth="1"/>
    <col min="6152" max="6400" width="8.88671875" style="177"/>
    <col min="6401" max="6401" width="22.33203125" style="177" customWidth="1"/>
    <col min="6402" max="6407" width="14.33203125" style="177" customWidth="1"/>
    <col min="6408" max="6656" width="8.88671875" style="177"/>
    <col min="6657" max="6657" width="22.33203125" style="177" customWidth="1"/>
    <col min="6658" max="6663" width="14.33203125" style="177" customWidth="1"/>
    <col min="6664" max="6912" width="8.88671875" style="177"/>
    <col min="6913" max="6913" width="22.33203125" style="177" customWidth="1"/>
    <col min="6914" max="6919" width="14.33203125" style="177" customWidth="1"/>
    <col min="6920" max="7168" width="8.88671875" style="177"/>
    <col min="7169" max="7169" width="22.33203125" style="177" customWidth="1"/>
    <col min="7170" max="7175" width="14.33203125" style="177" customWidth="1"/>
    <col min="7176" max="7424" width="8.88671875" style="177"/>
    <col min="7425" max="7425" width="22.33203125" style="177" customWidth="1"/>
    <col min="7426" max="7431" width="14.33203125" style="177" customWidth="1"/>
    <col min="7432" max="7680" width="8.88671875" style="177"/>
    <col min="7681" max="7681" width="22.33203125" style="177" customWidth="1"/>
    <col min="7682" max="7687" width="14.33203125" style="177" customWidth="1"/>
    <col min="7688" max="7936" width="8.88671875" style="177"/>
    <col min="7937" max="7937" width="22.33203125" style="177" customWidth="1"/>
    <col min="7938" max="7943" width="14.33203125" style="177" customWidth="1"/>
    <col min="7944" max="8192" width="8.88671875" style="177"/>
    <col min="8193" max="8193" width="22.33203125" style="177" customWidth="1"/>
    <col min="8194" max="8199" width="14.33203125" style="177" customWidth="1"/>
    <col min="8200" max="8448" width="8.88671875" style="177"/>
    <col min="8449" max="8449" width="22.33203125" style="177" customWidth="1"/>
    <col min="8450" max="8455" width="14.33203125" style="177" customWidth="1"/>
    <col min="8456" max="8704" width="8.88671875" style="177"/>
    <col min="8705" max="8705" width="22.33203125" style="177" customWidth="1"/>
    <col min="8706" max="8711" width="14.33203125" style="177" customWidth="1"/>
    <col min="8712" max="8960" width="8.88671875" style="177"/>
    <col min="8961" max="8961" width="22.33203125" style="177" customWidth="1"/>
    <col min="8962" max="8967" width="14.33203125" style="177" customWidth="1"/>
    <col min="8968" max="9216" width="8.88671875" style="177"/>
    <col min="9217" max="9217" width="22.33203125" style="177" customWidth="1"/>
    <col min="9218" max="9223" width="14.33203125" style="177" customWidth="1"/>
    <col min="9224" max="9472" width="8.88671875" style="177"/>
    <col min="9473" max="9473" width="22.33203125" style="177" customWidth="1"/>
    <col min="9474" max="9479" width="14.33203125" style="177" customWidth="1"/>
    <col min="9480" max="9728" width="8.88671875" style="177"/>
    <col min="9729" max="9729" width="22.33203125" style="177" customWidth="1"/>
    <col min="9730" max="9735" width="14.33203125" style="177" customWidth="1"/>
    <col min="9736" max="9984" width="8.88671875" style="177"/>
    <col min="9985" max="9985" width="22.33203125" style="177" customWidth="1"/>
    <col min="9986" max="9991" width="14.33203125" style="177" customWidth="1"/>
    <col min="9992" max="10240" width="8.88671875" style="177"/>
    <col min="10241" max="10241" width="22.33203125" style="177" customWidth="1"/>
    <col min="10242" max="10247" width="14.33203125" style="177" customWidth="1"/>
    <col min="10248" max="10496" width="8.88671875" style="177"/>
    <col min="10497" max="10497" width="22.33203125" style="177" customWidth="1"/>
    <col min="10498" max="10503" width="14.33203125" style="177" customWidth="1"/>
    <col min="10504" max="10752" width="8.88671875" style="177"/>
    <col min="10753" max="10753" width="22.33203125" style="177" customWidth="1"/>
    <col min="10754" max="10759" width="14.33203125" style="177" customWidth="1"/>
    <col min="10760" max="11008" width="8.88671875" style="177"/>
    <col min="11009" max="11009" width="22.33203125" style="177" customWidth="1"/>
    <col min="11010" max="11015" width="14.33203125" style="177" customWidth="1"/>
    <col min="11016" max="11264" width="8.88671875" style="177"/>
    <col min="11265" max="11265" width="22.33203125" style="177" customWidth="1"/>
    <col min="11266" max="11271" width="14.33203125" style="177" customWidth="1"/>
    <col min="11272" max="11520" width="8.88671875" style="177"/>
    <col min="11521" max="11521" width="22.33203125" style="177" customWidth="1"/>
    <col min="11522" max="11527" width="14.33203125" style="177" customWidth="1"/>
    <col min="11528" max="11776" width="8.88671875" style="177"/>
    <col min="11777" max="11777" width="22.33203125" style="177" customWidth="1"/>
    <col min="11778" max="11783" width="14.33203125" style="177" customWidth="1"/>
    <col min="11784" max="12032" width="8.88671875" style="177"/>
    <col min="12033" max="12033" width="22.33203125" style="177" customWidth="1"/>
    <col min="12034" max="12039" width="14.33203125" style="177" customWidth="1"/>
    <col min="12040" max="12288" width="8.88671875" style="177"/>
    <col min="12289" max="12289" width="22.33203125" style="177" customWidth="1"/>
    <col min="12290" max="12295" width="14.33203125" style="177" customWidth="1"/>
    <col min="12296" max="12544" width="8.88671875" style="177"/>
    <col min="12545" max="12545" width="22.33203125" style="177" customWidth="1"/>
    <col min="12546" max="12551" width="14.33203125" style="177" customWidth="1"/>
    <col min="12552" max="12800" width="8.88671875" style="177"/>
    <col min="12801" max="12801" width="22.33203125" style="177" customWidth="1"/>
    <col min="12802" max="12807" width="14.33203125" style="177" customWidth="1"/>
    <col min="12808" max="13056" width="8.88671875" style="177"/>
    <col min="13057" max="13057" width="22.33203125" style="177" customWidth="1"/>
    <col min="13058" max="13063" width="14.33203125" style="177" customWidth="1"/>
    <col min="13064" max="13312" width="8.88671875" style="177"/>
    <col min="13313" max="13313" width="22.33203125" style="177" customWidth="1"/>
    <col min="13314" max="13319" width="14.33203125" style="177" customWidth="1"/>
    <col min="13320" max="13568" width="8.88671875" style="177"/>
    <col min="13569" max="13569" width="22.33203125" style="177" customWidth="1"/>
    <col min="13570" max="13575" width="14.33203125" style="177" customWidth="1"/>
    <col min="13576" max="13824" width="8.88671875" style="177"/>
    <col min="13825" max="13825" width="22.33203125" style="177" customWidth="1"/>
    <col min="13826" max="13831" width="14.33203125" style="177" customWidth="1"/>
    <col min="13832" max="14080" width="8.88671875" style="177"/>
    <col min="14081" max="14081" width="22.33203125" style="177" customWidth="1"/>
    <col min="14082" max="14087" width="14.33203125" style="177" customWidth="1"/>
    <col min="14088" max="14336" width="8.88671875" style="177"/>
    <col min="14337" max="14337" width="22.33203125" style="177" customWidth="1"/>
    <col min="14338" max="14343" width="14.33203125" style="177" customWidth="1"/>
    <col min="14344" max="14592" width="8.88671875" style="177"/>
    <col min="14593" max="14593" width="22.33203125" style="177" customWidth="1"/>
    <col min="14594" max="14599" width="14.33203125" style="177" customWidth="1"/>
    <col min="14600" max="14848" width="8.88671875" style="177"/>
    <col min="14849" max="14849" width="22.33203125" style="177" customWidth="1"/>
    <col min="14850" max="14855" width="14.33203125" style="177" customWidth="1"/>
    <col min="14856" max="15104" width="8.88671875" style="177"/>
    <col min="15105" max="15105" width="22.33203125" style="177" customWidth="1"/>
    <col min="15106" max="15111" width="14.33203125" style="177" customWidth="1"/>
    <col min="15112" max="15360" width="8.88671875" style="177"/>
    <col min="15361" max="15361" width="22.33203125" style="177" customWidth="1"/>
    <col min="15362" max="15367" width="14.33203125" style="177" customWidth="1"/>
    <col min="15368" max="15616" width="8.88671875" style="177"/>
    <col min="15617" max="15617" width="22.33203125" style="177" customWidth="1"/>
    <col min="15618" max="15623" width="14.33203125" style="177" customWidth="1"/>
    <col min="15624" max="15872" width="8.88671875" style="177"/>
    <col min="15873" max="15873" width="22.33203125" style="177" customWidth="1"/>
    <col min="15874" max="15879" width="14.33203125" style="177" customWidth="1"/>
    <col min="15880" max="16128" width="8.88671875" style="177"/>
    <col min="16129" max="16129" width="22.33203125" style="177" customWidth="1"/>
    <col min="16130" max="16135" width="14.33203125" style="177" customWidth="1"/>
    <col min="16136" max="16384" width="8.88671875" style="177"/>
  </cols>
  <sheetData>
    <row r="1" spans="1:7" s="193" customFormat="1" ht="31.5" customHeight="1">
      <c r="A1" s="354" t="s">
        <v>255</v>
      </c>
      <c r="B1" s="354"/>
      <c r="C1" s="354"/>
      <c r="D1" s="354"/>
      <c r="E1" s="354"/>
      <c r="F1" s="354"/>
      <c r="G1" s="354"/>
    </row>
    <row r="2" spans="1:7" ht="27" customHeight="1" thickBot="1">
      <c r="A2" s="192" t="s">
        <v>254</v>
      </c>
    </row>
    <row r="3" spans="1:7" ht="35.1" customHeight="1">
      <c r="A3" s="369" t="s">
        <v>106</v>
      </c>
      <c r="B3" s="371" t="s">
        <v>252</v>
      </c>
      <c r="C3" s="371"/>
      <c r="D3" s="371"/>
      <c r="E3" s="371" t="s">
        <v>5</v>
      </c>
      <c r="F3" s="371"/>
      <c r="G3" s="372"/>
    </row>
    <row r="4" spans="1:7" ht="35.1" customHeight="1">
      <c r="A4" s="370"/>
      <c r="B4" s="191" t="s">
        <v>251</v>
      </c>
      <c r="C4" s="191" t="s">
        <v>250</v>
      </c>
      <c r="D4" s="191" t="s">
        <v>6</v>
      </c>
      <c r="E4" s="191" t="s">
        <v>251</v>
      </c>
      <c r="F4" s="191" t="s">
        <v>250</v>
      </c>
      <c r="G4" s="190" t="s">
        <v>6</v>
      </c>
    </row>
    <row r="5" spans="1:7" ht="45.95" customHeight="1">
      <c r="A5" s="224" t="s">
        <v>142</v>
      </c>
      <c r="B5" s="189">
        <v>2079</v>
      </c>
      <c r="C5" s="189">
        <v>2028</v>
      </c>
      <c r="D5" s="221">
        <f t="shared" ref="D5:D16" si="0">((C5-B5)/B5)</f>
        <v>-2.4531024531024532E-2</v>
      </c>
      <c r="E5" s="189">
        <v>2079</v>
      </c>
      <c r="F5" s="189">
        <v>2028</v>
      </c>
      <c r="G5" s="225">
        <f t="shared" ref="G5:G16" si="1">((F5-E5)/E5)</f>
        <v>-2.4531024531024532E-2</v>
      </c>
    </row>
    <row r="6" spans="1:7" ht="45.95" customHeight="1">
      <c r="A6" s="224" t="s">
        <v>100</v>
      </c>
      <c r="B6" s="188">
        <v>39</v>
      </c>
      <c r="C6" s="188">
        <v>53</v>
      </c>
      <c r="D6" s="221">
        <f t="shared" si="0"/>
        <v>0.35897435897435898</v>
      </c>
      <c r="E6" s="188">
        <v>39</v>
      </c>
      <c r="F6" s="188">
        <v>53</v>
      </c>
      <c r="G6" s="225">
        <f t="shared" si="1"/>
        <v>0.35897435897435898</v>
      </c>
    </row>
    <row r="7" spans="1:7" ht="45.95" customHeight="1">
      <c r="A7" s="224" t="s">
        <v>143</v>
      </c>
      <c r="B7" s="188">
        <v>389</v>
      </c>
      <c r="C7" s="188">
        <v>327</v>
      </c>
      <c r="D7" s="221">
        <f t="shared" si="0"/>
        <v>-0.15938303341902313</v>
      </c>
      <c r="E7" s="188">
        <v>389</v>
      </c>
      <c r="F7" s="188">
        <v>327</v>
      </c>
      <c r="G7" s="225">
        <f t="shared" si="1"/>
        <v>-0.15938303341902313</v>
      </c>
    </row>
    <row r="8" spans="1:7" ht="45.95" customHeight="1">
      <c r="A8" s="183" t="s">
        <v>99</v>
      </c>
      <c r="B8" s="188">
        <v>10851</v>
      </c>
      <c r="C8" s="188">
        <v>11655</v>
      </c>
      <c r="D8" s="221">
        <f t="shared" si="0"/>
        <v>7.4094553497373511E-2</v>
      </c>
      <c r="E8" s="188">
        <v>10851</v>
      </c>
      <c r="F8" s="188">
        <v>11655</v>
      </c>
      <c r="G8" s="225">
        <f t="shared" si="1"/>
        <v>7.4094553497373511E-2</v>
      </c>
    </row>
    <row r="9" spans="1:7" ht="45.95" customHeight="1">
      <c r="A9" s="183" t="s">
        <v>144</v>
      </c>
      <c r="B9" s="188">
        <v>4452</v>
      </c>
      <c r="C9" s="188">
        <v>4560</v>
      </c>
      <c r="D9" s="221">
        <f t="shared" si="0"/>
        <v>2.4258760107816711E-2</v>
      </c>
      <c r="E9" s="188">
        <v>4452</v>
      </c>
      <c r="F9" s="188">
        <v>4560</v>
      </c>
      <c r="G9" s="225">
        <f t="shared" si="1"/>
        <v>2.4258760107816711E-2</v>
      </c>
    </row>
    <row r="10" spans="1:7" ht="45.95" customHeight="1">
      <c r="A10" s="183" t="s">
        <v>248</v>
      </c>
      <c r="B10" s="188">
        <v>16677</v>
      </c>
      <c r="C10" s="188">
        <v>18234</v>
      </c>
      <c r="D10" s="221">
        <f t="shared" si="0"/>
        <v>9.3362115488397193E-2</v>
      </c>
      <c r="E10" s="188">
        <v>16677</v>
      </c>
      <c r="F10" s="188">
        <v>18234</v>
      </c>
      <c r="G10" s="225">
        <f t="shared" si="1"/>
        <v>9.3362115488397193E-2</v>
      </c>
    </row>
    <row r="11" spans="1:7" ht="45.95" customHeight="1">
      <c r="A11" s="224" t="s">
        <v>146</v>
      </c>
      <c r="B11" s="189">
        <v>2523</v>
      </c>
      <c r="C11" s="189">
        <v>2926</v>
      </c>
      <c r="D11" s="221">
        <f t="shared" si="0"/>
        <v>0.15973047958779232</v>
      </c>
      <c r="E11" s="189">
        <v>2523</v>
      </c>
      <c r="F11" s="189">
        <v>2926</v>
      </c>
      <c r="G11" s="225">
        <f t="shared" si="1"/>
        <v>0.15973047958779232</v>
      </c>
    </row>
    <row r="12" spans="1:7" ht="45.95" customHeight="1">
      <c r="A12" s="183" t="s">
        <v>97</v>
      </c>
      <c r="B12" s="188">
        <v>16950</v>
      </c>
      <c r="C12" s="188">
        <v>17641</v>
      </c>
      <c r="D12" s="221">
        <f t="shared" si="0"/>
        <v>4.0766961651917406E-2</v>
      </c>
      <c r="E12" s="188">
        <v>16950</v>
      </c>
      <c r="F12" s="188">
        <v>17641</v>
      </c>
      <c r="G12" s="225">
        <f t="shared" si="1"/>
        <v>4.0766961651917406E-2</v>
      </c>
    </row>
    <row r="13" spans="1:7" ht="45.95" customHeight="1">
      <c r="A13" s="183" t="s">
        <v>96</v>
      </c>
      <c r="B13" s="188">
        <v>13242</v>
      </c>
      <c r="C13" s="188">
        <v>13367</v>
      </c>
      <c r="D13" s="221">
        <f t="shared" si="0"/>
        <v>9.4396616825252987E-3</v>
      </c>
      <c r="E13" s="188">
        <v>13242</v>
      </c>
      <c r="F13" s="188">
        <v>13367</v>
      </c>
      <c r="G13" s="225">
        <f t="shared" si="1"/>
        <v>9.4396616825252987E-3</v>
      </c>
    </row>
    <row r="14" spans="1:7" ht="45.95" customHeight="1">
      <c r="A14" s="183" t="s">
        <v>95</v>
      </c>
      <c r="B14" s="188">
        <v>373</v>
      </c>
      <c r="C14" s="188">
        <v>334</v>
      </c>
      <c r="D14" s="221">
        <f t="shared" si="0"/>
        <v>-0.10455764075067024</v>
      </c>
      <c r="E14" s="188">
        <v>373</v>
      </c>
      <c r="F14" s="188">
        <v>334</v>
      </c>
      <c r="G14" s="225">
        <f t="shared" si="1"/>
        <v>-0.10455764075067024</v>
      </c>
    </row>
    <row r="15" spans="1:7" ht="45.95" customHeight="1" thickBot="1">
      <c r="A15" s="187" t="s">
        <v>91</v>
      </c>
      <c r="B15" s="186">
        <v>170</v>
      </c>
      <c r="C15" s="186">
        <v>148</v>
      </c>
      <c r="D15" s="222">
        <f t="shared" si="0"/>
        <v>-0.12941176470588237</v>
      </c>
      <c r="E15" s="186">
        <v>170</v>
      </c>
      <c r="F15" s="186">
        <v>148</v>
      </c>
      <c r="G15" s="226">
        <f t="shared" si="1"/>
        <v>-0.12941176470588237</v>
      </c>
    </row>
    <row r="16" spans="1:7" ht="45.95" customHeight="1" thickTop="1" thickBot="1">
      <c r="A16" s="185" t="s">
        <v>319</v>
      </c>
      <c r="B16" s="184">
        <f>SUM(B5:B15)</f>
        <v>67745</v>
      </c>
      <c r="C16" s="184">
        <f>SUM(C5:C15)</f>
        <v>71273</v>
      </c>
      <c r="D16" s="223">
        <f t="shared" si="0"/>
        <v>5.2077644106576129E-2</v>
      </c>
      <c r="E16" s="184">
        <f>SUM(E5:E15)</f>
        <v>67745</v>
      </c>
      <c r="F16" s="184">
        <f>SUM(F5:F15)</f>
        <v>71273</v>
      </c>
      <c r="G16" s="227">
        <f t="shared" si="1"/>
        <v>5.2077644106576129E-2</v>
      </c>
    </row>
    <row r="17" spans="1:7">
      <c r="A17" s="143" t="s">
        <v>247</v>
      </c>
    </row>
    <row r="18" spans="1:7">
      <c r="A18" s="143" t="s">
        <v>264</v>
      </c>
    </row>
    <row r="19" spans="1:7">
      <c r="A19" s="143" t="s">
        <v>265</v>
      </c>
    </row>
    <row r="20" spans="1:7">
      <c r="A20" s="143" t="s">
        <v>266</v>
      </c>
    </row>
    <row r="22" spans="1:7" s="106" customFormat="1" ht="24.75" customHeight="1" thickBot="1">
      <c r="A22" s="373" t="s">
        <v>253</v>
      </c>
      <c r="B22" s="373"/>
      <c r="C22" s="373"/>
      <c r="D22" s="373"/>
      <c r="E22" s="373"/>
      <c r="F22" s="373"/>
      <c r="G22" s="373"/>
    </row>
    <row r="23" spans="1:7" s="103" customFormat="1" ht="27.75" customHeight="1">
      <c r="A23" s="366" t="s">
        <v>106</v>
      </c>
      <c r="B23" s="310" t="s">
        <v>252</v>
      </c>
      <c r="C23" s="310"/>
      <c r="D23" s="310"/>
      <c r="E23" s="310"/>
      <c r="F23" s="310"/>
      <c r="G23" s="311"/>
    </row>
    <row r="24" spans="1:7" s="103" customFormat="1" ht="27.75" customHeight="1">
      <c r="A24" s="367"/>
      <c r="B24" s="318" t="s">
        <v>251</v>
      </c>
      <c r="C24" s="318"/>
      <c r="D24" s="318" t="s">
        <v>250</v>
      </c>
      <c r="E24" s="318"/>
      <c r="F24" s="318"/>
      <c r="G24" s="357"/>
    </row>
    <row r="25" spans="1:7" s="103" customFormat="1" ht="27.75" customHeight="1">
      <c r="A25" s="368"/>
      <c r="B25" s="43" t="s">
        <v>102</v>
      </c>
      <c r="C25" s="43" t="s">
        <v>101</v>
      </c>
      <c r="D25" s="43" t="s">
        <v>102</v>
      </c>
      <c r="E25" s="43" t="s">
        <v>6</v>
      </c>
      <c r="F25" s="43" t="s">
        <v>101</v>
      </c>
      <c r="G25" s="150" t="s">
        <v>6</v>
      </c>
    </row>
    <row r="26" spans="1:7" s="103" customFormat="1" ht="27.75" customHeight="1">
      <c r="A26" s="224" t="s">
        <v>142</v>
      </c>
      <c r="B26" s="11">
        <v>1814</v>
      </c>
      <c r="C26" s="11">
        <v>265</v>
      </c>
      <c r="D26" s="11">
        <v>1869</v>
      </c>
      <c r="E26" s="144">
        <f>(D26-B26)/B26</f>
        <v>3.0319735391400222E-2</v>
      </c>
      <c r="F26" s="11">
        <v>159</v>
      </c>
      <c r="G26" s="151">
        <f>(F26-C26)/C26</f>
        <v>-0.4</v>
      </c>
    </row>
    <row r="27" spans="1:7" s="103" customFormat="1" ht="27.75" customHeight="1">
      <c r="A27" s="183" t="s">
        <v>249</v>
      </c>
      <c r="B27" s="11">
        <v>11</v>
      </c>
      <c r="C27" s="11">
        <v>28</v>
      </c>
      <c r="D27" s="11">
        <v>11</v>
      </c>
      <c r="E27" s="144">
        <f>(D27-B27)/B27</f>
        <v>0</v>
      </c>
      <c r="F27" s="11">
        <v>42</v>
      </c>
      <c r="G27" s="151">
        <f>(F27-C27)/C27</f>
        <v>0.5</v>
      </c>
    </row>
    <row r="28" spans="1:7" s="103" customFormat="1" ht="27.75" customHeight="1">
      <c r="A28" s="183" t="s">
        <v>98</v>
      </c>
      <c r="B28" s="11">
        <v>62</v>
      </c>
      <c r="C28" s="11">
        <v>327</v>
      </c>
      <c r="D28" s="11">
        <v>61</v>
      </c>
      <c r="E28" s="144">
        <f>(D28-B28)/B28</f>
        <v>-1.6129032258064516E-2</v>
      </c>
      <c r="F28" s="11">
        <v>266</v>
      </c>
      <c r="G28" s="151">
        <f>(F28-C28)/C28</f>
        <v>-0.18654434250764526</v>
      </c>
    </row>
    <row r="29" spans="1:7" s="103" customFormat="1" ht="27.75" customHeight="1">
      <c r="A29" s="183" t="s">
        <v>99</v>
      </c>
      <c r="B29" s="11">
        <v>6813</v>
      </c>
      <c r="C29" s="11">
        <v>4038</v>
      </c>
      <c r="D29" s="11">
        <v>7208</v>
      </c>
      <c r="E29" s="144">
        <f>(D29-B29)/B29</f>
        <v>5.7977396154410686E-2</v>
      </c>
      <c r="F29" s="11">
        <v>4447</v>
      </c>
      <c r="G29" s="151">
        <f>(F29-C29)/C29</f>
        <v>0.10128776622090144</v>
      </c>
    </row>
    <row r="30" spans="1:7" s="103" customFormat="1" ht="27.75" customHeight="1">
      <c r="A30" s="183" t="s">
        <v>144</v>
      </c>
      <c r="B30" s="11">
        <v>1655</v>
      </c>
      <c r="C30" s="11">
        <v>2797</v>
      </c>
      <c r="D30" s="11">
        <v>1739</v>
      </c>
      <c r="E30" s="144">
        <f>(D30-B30)/B30</f>
        <v>5.0755287009063448E-2</v>
      </c>
      <c r="F30" s="11">
        <v>2821</v>
      </c>
      <c r="G30" s="151">
        <f>(F30-C30)/C30</f>
        <v>8.5806220951018947E-3</v>
      </c>
    </row>
    <row r="31" spans="1:7" s="103" customFormat="1" ht="27.75" customHeight="1">
      <c r="A31" s="183" t="s">
        <v>248</v>
      </c>
      <c r="B31" s="11">
        <v>6575</v>
      </c>
      <c r="C31" s="11">
        <v>10102</v>
      </c>
      <c r="D31" s="11">
        <v>6971</v>
      </c>
      <c r="E31" s="144">
        <v>5.6964923527795586E-2</v>
      </c>
      <c r="F31" s="11">
        <v>11263</v>
      </c>
      <c r="G31" s="151">
        <v>2.660571085962677E-2</v>
      </c>
    </row>
    <row r="32" spans="1:7" s="103" customFormat="1" ht="27.75" customHeight="1">
      <c r="A32" s="224" t="s">
        <v>146</v>
      </c>
      <c r="B32" s="11">
        <v>2345</v>
      </c>
      <c r="C32" s="11">
        <v>178</v>
      </c>
      <c r="D32" s="11">
        <v>2663</v>
      </c>
      <c r="E32" s="144">
        <f t="shared" ref="E32:E37" si="2">(D32-B32)/B32</f>
        <v>0.13560767590618336</v>
      </c>
      <c r="F32" s="11">
        <v>263</v>
      </c>
      <c r="G32" s="151">
        <f t="shared" ref="G32:G37" si="3">(F32-C32)/C32</f>
        <v>0.47752808988764045</v>
      </c>
    </row>
    <row r="33" spans="1:7" s="103" customFormat="1" ht="27.75" customHeight="1">
      <c r="A33" s="183" t="s">
        <v>97</v>
      </c>
      <c r="B33" s="11">
        <v>5217</v>
      </c>
      <c r="C33" s="11">
        <v>11733</v>
      </c>
      <c r="D33" s="11">
        <v>5058</v>
      </c>
      <c r="E33" s="144">
        <f t="shared" si="2"/>
        <v>-3.0477285796434734E-2</v>
      </c>
      <c r="F33" s="11">
        <v>12583</v>
      </c>
      <c r="G33" s="151">
        <f t="shared" si="3"/>
        <v>7.2445239921588675E-2</v>
      </c>
    </row>
    <row r="34" spans="1:7" s="103" customFormat="1" ht="27.75" customHeight="1">
      <c r="A34" s="183" t="s">
        <v>96</v>
      </c>
      <c r="B34" s="11">
        <v>7936</v>
      </c>
      <c r="C34" s="11">
        <v>5306</v>
      </c>
      <c r="D34" s="11">
        <v>8235</v>
      </c>
      <c r="E34" s="144">
        <f t="shared" si="2"/>
        <v>3.7676411290322578E-2</v>
      </c>
      <c r="F34" s="11">
        <v>5132</v>
      </c>
      <c r="G34" s="151">
        <f t="shared" si="3"/>
        <v>-3.2793064455333587E-2</v>
      </c>
    </row>
    <row r="35" spans="1:7" s="103" customFormat="1" ht="27.75" customHeight="1">
      <c r="A35" s="183" t="s">
        <v>95</v>
      </c>
      <c r="B35" s="11">
        <v>187</v>
      </c>
      <c r="C35" s="11">
        <v>186</v>
      </c>
      <c r="D35" s="11">
        <v>141</v>
      </c>
      <c r="E35" s="144">
        <f t="shared" si="2"/>
        <v>-0.24598930481283424</v>
      </c>
      <c r="F35" s="11">
        <v>193</v>
      </c>
      <c r="G35" s="151">
        <f t="shared" si="3"/>
        <v>3.7634408602150539E-2</v>
      </c>
    </row>
    <row r="36" spans="1:7" s="103" customFormat="1" ht="27.75" customHeight="1" thickBot="1">
      <c r="A36" s="228" t="s">
        <v>91</v>
      </c>
      <c r="B36" s="182">
        <v>142</v>
      </c>
      <c r="C36" s="182">
        <v>28</v>
      </c>
      <c r="D36" s="182">
        <v>137</v>
      </c>
      <c r="E36" s="158">
        <f t="shared" si="2"/>
        <v>-3.5211267605633804E-2</v>
      </c>
      <c r="F36" s="182">
        <v>11</v>
      </c>
      <c r="G36" s="159">
        <f t="shared" si="3"/>
        <v>-0.6071428571428571</v>
      </c>
    </row>
    <row r="37" spans="1:7" s="103" customFormat="1" ht="27.75" customHeight="1" thickTop="1" thickBot="1">
      <c r="A37" s="229" t="s">
        <v>319</v>
      </c>
      <c r="B37" s="230">
        <f>SUM(B26:B36)</f>
        <v>32757</v>
      </c>
      <c r="C37" s="230">
        <f>SUM(C26:C36)</f>
        <v>34988</v>
      </c>
      <c r="D37" s="230">
        <f>SUM(D26:D36)</f>
        <v>34093</v>
      </c>
      <c r="E37" s="155">
        <f t="shared" si="2"/>
        <v>4.0785175687639286E-2</v>
      </c>
      <c r="F37" s="230">
        <f>SUM(F26:F36)</f>
        <v>37180</v>
      </c>
      <c r="G37" s="156">
        <f t="shared" si="3"/>
        <v>6.2650051446210123E-2</v>
      </c>
    </row>
    <row r="38" spans="1:7" s="103" customFormat="1">
      <c r="A38" s="143" t="s">
        <v>247</v>
      </c>
      <c r="B38" s="104"/>
      <c r="C38" s="181"/>
      <c r="D38" s="181"/>
      <c r="E38" s="181"/>
      <c r="F38" s="179"/>
      <c r="G38" s="180"/>
    </row>
    <row r="39" spans="1:7" s="103" customFormat="1">
      <c r="A39" s="143" t="s">
        <v>264</v>
      </c>
      <c r="B39" s="104"/>
      <c r="C39" s="181"/>
      <c r="D39" s="181"/>
      <c r="E39" s="181"/>
      <c r="F39" s="179"/>
      <c r="G39" s="180"/>
    </row>
    <row r="40" spans="1:7" s="1" customFormat="1">
      <c r="A40" s="143" t="s">
        <v>265</v>
      </c>
      <c r="B40" s="104"/>
      <c r="C40" s="178"/>
      <c r="D40" s="178"/>
      <c r="E40" s="179"/>
      <c r="F40" s="178"/>
      <c r="G40" s="178"/>
    </row>
    <row r="41" spans="1:7" s="1" customFormat="1">
      <c r="A41" s="143" t="s">
        <v>266</v>
      </c>
      <c r="B41" s="177"/>
      <c r="C41" s="177"/>
      <c r="D41" s="177"/>
      <c r="E41" s="177"/>
      <c r="F41" s="177"/>
      <c r="G41" s="177"/>
    </row>
  </sheetData>
  <mergeCells count="9">
    <mergeCell ref="A23:A25"/>
    <mergeCell ref="B23:G23"/>
    <mergeCell ref="B24:C24"/>
    <mergeCell ref="D24:G24"/>
    <mergeCell ref="A1:G1"/>
    <mergeCell ref="A3:A4"/>
    <mergeCell ref="B3:D3"/>
    <mergeCell ref="E3:G3"/>
    <mergeCell ref="A22:G22"/>
  </mergeCells>
  <phoneticPr fontId="2" type="noConversion"/>
  <printOptions horizontalCentered="1"/>
  <pageMargins left="0.70866141732283472" right="0.70866141732283472" top="1.1811023622047245" bottom="1.1811023622047245" header="0" footer="0"/>
  <pageSetup paperSize="9" scale="5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H44"/>
  <sheetViews>
    <sheetView view="pageBreakPreview" topLeftCell="A13" zoomScaleSheetLayoutView="100" workbookViewId="0">
      <selection sqref="A1:H1"/>
    </sheetView>
  </sheetViews>
  <sheetFormatPr defaultRowHeight="17.25"/>
  <cols>
    <col min="1" max="1" width="8.88671875" style="103"/>
    <col min="2" max="2" width="23.44140625" style="103" customWidth="1"/>
    <col min="3" max="9" width="8.88671875" style="103"/>
    <col min="10" max="10" width="10.5546875" style="103" customWidth="1"/>
    <col min="11" max="257" width="8.88671875" style="103"/>
    <col min="258" max="258" width="18.109375" style="103" customWidth="1"/>
    <col min="259" max="265" width="8.88671875" style="103"/>
    <col min="266" max="266" width="10.5546875" style="103" customWidth="1"/>
    <col min="267" max="513" width="8.88671875" style="103"/>
    <col min="514" max="514" width="18.109375" style="103" customWidth="1"/>
    <col min="515" max="521" width="8.88671875" style="103"/>
    <col min="522" max="522" width="10.5546875" style="103" customWidth="1"/>
    <col min="523" max="769" width="8.88671875" style="103"/>
    <col min="770" max="770" width="18.109375" style="103" customWidth="1"/>
    <col min="771" max="777" width="8.88671875" style="103"/>
    <col min="778" max="778" width="10.5546875" style="103" customWidth="1"/>
    <col min="779" max="1025" width="8.88671875" style="103"/>
    <col min="1026" max="1026" width="18.109375" style="103" customWidth="1"/>
    <col min="1027" max="1033" width="8.88671875" style="103"/>
    <col min="1034" max="1034" width="10.5546875" style="103" customWidth="1"/>
    <col min="1035" max="1281" width="8.88671875" style="103"/>
    <col min="1282" max="1282" width="18.109375" style="103" customWidth="1"/>
    <col min="1283" max="1289" width="8.88671875" style="103"/>
    <col min="1290" max="1290" width="10.5546875" style="103" customWidth="1"/>
    <col min="1291" max="1537" width="8.88671875" style="103"/>
    <col min="1538" max="1538" width="18.109375" style="103" customWidth="1"/>
    <col min="1539" max="1545" width="8.88671875" style="103"/>
    <col min="1546" max="1546" width="10.5546875" style="103" customWidth="1"/>
    <col min="1547" max="1793" width="8.88671875" style="103"/>
    <col min="1794" max="1794" width="18.109375" style="103" customWidth="1"/>
    <col min="1795" max="1801" width="8.88671875" style="103"/>
    <col min="1802" max="1802" width="10.5546875" style="103" customWidth="1"/>
    <col min="1803" max="2049" width="8.88671875" style="103"/>
    <col min="2050" max="2050" width="18.109375" style="103" customWidth="1"/>
    <col min="2051" max="2057" width="8.88671875" style="103"/>
    <col min="2058" max="2058" width="10.5546875" style="103" customWidth="1"/>
    <col min="2059" max="2305" width="8.88671875" style="103"/>
    <col min="2306" max="2306" width="18.109375" style="103" customWidth="1"/>
    <col min="2307" max="2313" width="8.88671875" style="103"/>
    <col min="2314" max="2314" width="10.5546875" style="103" customWidth="1"/>
    <col min="2315" max="2561" width="8.88671875" style="103"/>
    <col min="2562" max="2562" width="18.109375" style="103" customWidth="1"/>
    <col min="2563" max="2569" width="8.88671875" style="103"/>
    <col min="2570" max="2570" width="10.5546875" style="103" customWidth="1"/>
    <col min="2571" max="2817" width="8.88671875" style="103"/>
    <col min="2818" max="2818" width="18.109375" style="103" customWidth="1"/>
    <col min="2819" max="2825" width="8.88671875" style="103"/>
    <col min="2826" max="2826" width="10.5546875" style="103" customWidth="1"/>
    <col min="2827" max="3073" width="8.88671875" style="103"/>
    <col min="3074" max="3074" width="18.109375" style="103" customWidth="1"/>
    <col min="3075" max="3081" width="8.88671875" style="103"/>
    <col min="3082" max="3082" width="10.5546875" style="103" customWidth="1"/>
    <col min="3083" max="3329" width="8.88671875" style="103"/>
    <col min="3330" max="3330" width="18.109375" style="103" customWidth="1"/>
    <col min="3331" max="3337" width="8.88671875" style="103"/>
    <col min="3338" max="3338" width="10.5546875" style="103" customWidth="1"/>
    <col min="3339" max="3585" width="8.88671875" style="103"/>
    <col min="3586" max="3586" width="18.109375" style="103" customWidth="1"/>
    <col min="3587" max="3593" width="8.88671875" style="103"/>
    <col min="3594" max="3594" width="10.5546875" style="103" customWidth="1"/>
    <col min="3595" max="3841" width="8.88671875" style="103"/>
    <col min="3842" max="3842" width="18.109375" style="103" customWidth="1"/>
    <col min="3843" max="3849" width="8.88671875" style="103"/>
    <col min="3850" max="3850" width="10.5546875" style="103" customWidth="1"/>
    <col min="3851" max="4097" width="8.88671875" style="103"/>
    <col min="4098" max="4098" width="18.109375" style="103" customWidth="1"/>
    <col min="4099" max="4105" width="8.88671875" style="103"/>
    <col min="4106" max="4106" width="10.5546875" style="103" customWidth="1"/>
    <col min="4107" max="4353" width="8.88671875" style="103"/>
    <col min="4354" max="4354" width="18.109375" style="103" customWidth="1"/>
    <col min="4355" max="4361" width="8.88671875" style="103"/>
    <col min="4362" max="4362" width="10.5546875" style="103" customWidth="1"/>
    <col min="4363" max="4609" width="8.88671875" style="103"/>
    <col min="4610" max="4610" width="18.109375" style="103" customWidth="1"/>
    <col min="4611" max="4617" width="8.88671875" style="103"/>
    <col min="4618" max="4618" width="10.5546875" style="103" customWidth="1"/>
    <col min="4619" max="4865" width="8.88671875" style="103"/>
    <col min="4866" max="4866" width="18.109375" style="103" customWidth="1"/>
    <col min="4867" max="4873" width="8.88671875" style="103"/>
    <col min="4874" max="4874" width="10.5546875" style="103" customWidth="1"/>
    <col min="4875" max="5121" width="8.88671875" style="103"/>
    <col min="5122" max="5122" width="18.109375" style="103" customWidth="1"/>
    <col min="5123" max="5129" width="8.88671875" style="103"/>
    <col min="5130" max="5130" width="10.5546875" style="103" customWidth="1"/>
    <col min="5131" max="5377" width="8.88671875" style="103"/>
    <col min="5378" max="5378" width="18.109375" style="103" customWidth="1"/>
    <col min="5379" max="5385" width="8.88671875" style="103"/>
    <col min="5386" max="5386" width="10.5546875" style="103" customWidth="1"/>
    <col min="5387" max="5633" width="8.88671875" style="103"/>
    <col min="5634" max="5634" width="18.109375" style="103" customWidth="1"/>
    <col min="5635" max="5641" width="8.88671875" style="103"/>
    <col min="5642" max="5642" width="10.5546875" style="103" customWidth="1"/>
    <col min="5643" max="5889" width="8.88671875" style="103"/>
    <col min="5890" max="5890" width="18.109375" style="103" customWidth="1"/>
    <col min="5891" max="5897" width="8.88671875" style="103"/>
    <col min="5898" max="5898" width="10.5546875" style="103" customWidth="1"/>
    <col min="5899" max="6145" width="8.88671875" style="103"/>
    <col min="6146" max="6146" width="18.109375" style="103" customWidth="1"/>
    <col min="6147" max="6153" width="8.88671875" style="103"/>
    <col min="6154" max="6154" width="10.5546875" style="103" customWidth="1"/>
    <col min="6155" max="6401" width="8.88671875" style="103"/>
    <col min="6402" max="6402" width="18.109375" style="103" customWidth="1"/>
    <col min="6403" max="6409" width="8.88671875" style="103"/>
    <col min="6410" max="6410" width="10.5546875" style="103" customWidth="1"/>
    <col min="6411" max="6657" width="8.88671875" style="103"/>
    <col min="6658" max="6658" width="18.109375" style="103" customWidth="1"/>
    <col min="6659" max="6665" width="8.88671875" style="103"/>
    <col min="6666" max="6666" width="10.5546875" style="103" customWidth="1"/>
    <col min="6667" max="6913" width="8.88671875" style="103"/>
    <col min="6914" max="6914" width="18.109375" style="103" customWidth="1"/>
    <col min="6915" max="6921" width="8.88671875" style="103"/>
    <col min="6922" max="6922" width="10.5546875" style="103" customWidth="1"/>
    <col min="6923" max="7169" width="8.88671875" style="103"/>
    <col min="7170" max="7170" width="18.109375" style="103" customWidth="1"/>
    <col min="7171" max="7177" width="8.88671875" style="103"/>
    <col min="7178" max="7178" width="10.5546875" style="103" customWidth="1"/>
    <col min="7179" max="7425" width="8.88671875" style="103"/>
    <col min="7426" max="7426" width="18.109375" style="103" customWidth="1"/>
    <col min="7427" max="7433" width="8.88671875" style="103"/>
    <col min="7434" max="7434" width="10.5546875" style="103" customWidth="1"/>
    <col min="7435" max="7681" width="8.88671875" style="103"/>
    <col min="7682" max="7682" width="18.109375" style="103" customWidth="1"/>
    <col min="7683" max="7689" width="8.88671875" style="103"/>
    <col min="7690" max="7690" width="10.5546875" style="103" customWidth="1"/>
    <col min="7691" max="7937" width="8.88671875" style="103"/>
    <col min="7938" max="7938" width="18.109375" style="103" customWidth="1"/>
    <col min="7939" max="7945" width="8.88671875" style="103"/>
    <col min="7946" max="7946" width="10.5546875" style="103" customWidth="1"/>
    <col min="7947" max="8193" width="8.88671875" style="103"/>
    <col min="8194" max="8194" width="18.109375" style="103" customWidth="1"/>
    <col min="8195" max="8201" width="8.88671875" style="103"/>
    <col min="8202" max="8202" width="10.5546875" style="103" customWidth="1"/>
    <col min="8203" max="8449" width="8.88671875" style="103"/>
    <col min="8450" max="8450" width="18.109375" style="103" customWidth="1"/>
    <col min="8451" max="8457" width="8.88671875" style="103"/>
    <col min="8458" max="8458" width="10.5546875" style="103" customWidth="1"/>
    <col min="8459" max="8705" width="8.88671875" style="103"/>
    <col min="8706" max="8706" width="18.109375" style="103" customWidth="1"/>
    <col min="8707" max="8713" width="8.88671875" style="103"/>
    <col min="8714" max="8714" width="10.5546875" style="103" customWidth="1"/>
    <col min="8715" max="8961" width="8.88671875" style="103"/>
    <col min="8962" max="8962" width="18.109375" style="103" customWidth="1"/>
    <col min="8963" max="8969" width="8.88671875" style="103"/>
    <col min="8970" max="8970" width="10.5546875" style="103" customWidth="1"/>
    <col min="8971" max="9217" width="8.88671875" style="103"/>
    <col min="9218" max="9218" width="18.109375" style="103" customWidth="1"/>
    <col min="9219" max="9225" width="8.88671875" style="103"/>
    <col min="9226" max="9226" width="10.5546875" style="103" customWidth="1"/>
    <col min="9227" max="9473" width="8.88671875" style="103"/>
    <col min="9474" max="9474" width="18.109375" style="103" customWidth="1"/>
    <col min="9475" max="9481" width="8.88671875" style="103"/>
    <col min="9482" max="9482" width="10.5546875" style="103" customWidth="1"/>
    <col min="9483" max="9729" width="8.88671875" style="103"/>
    <col min="9730" max="9730" width="18.109375" style="103" customWidth="1"/>
    <col min="9731" max="9737" width="8.88671875" style="103"/>
    <col min="9738" max="9738" width="10.5546875" style="103" customWidth="1"/>
    <col min="9739" max="9985" width="8.88671875" style="103"/>
    <col min="9986" max="9986" width="18.109375" style="103" customWidth="1"/>
    <col min="9987" max="9993" width="8.88671875" style="103"/>
    <col min="9994" max="9994" width="10.5546875" style="103" customWidth="1"/>
    <col min="9995" max="10241" width="8.88671875" style="103"/>
    <col min="10242" max="10242" width="18.109375" style="103" customWidth="1"/>
    <col min="10243" max="10249" width="8.88671875" style="103"/>
    <col min="10250" max="10250" width="10.5546875" style="103" customWidth="1"/>
    <col min="10251" max="10497" width="8.88671875" style="103"/>
    <col min="10498" max="10498" width="18.109375" style="103" customWidth="1"/>
    <col min="10499" max="10505" width="8.88671875" style="103"/>
    <col min="10506" max="10506" width="10.5546875" style="103" customWidth="1"/>
    <col min="10507" max="10753" width="8.88671875" style="103"/>
    <col min="10754" max="10754" width="18.109375" style="103" customWidth="1"/>
    <col min="10755" max="10761" width="8.88671875" style="103"/>
    <col min="10762" max="10762" width="10.5546875" style="103" customWidth="1"/>
    <col min="10763" max="11009" width="8.88671875" style="103"/>
    <col min="11010" max="11010" width="18.109375" style="103" customWidth="1"/>
    <col min="11011" max="11017" width="8.88671875" style="103"/>
    <col min="11018" max="11018" width="10.5546875" style="103" customWidth="1"/>
    <col min="11019" max="11265" width="8.88671875" style="103"/>
    <col min="11266" max="11266" width="18.109375" style="103" customWidth="1"/>
    <col min="11267" max="11273" width="8.88671875" style="103"/>
    <col min="11274" max="11274" width="10.5546875" style="103" customWidth="1"/>
    <col min="11275" max="11521" width="8.88671875" style="103"/>
    <col min="11522" max="11522" width="18.109375" style="103" customWidth="1"/>
    <col min="11523" max="11529" width="8.88671875" style="103"/>
    <col min="11530" max="11530" width="10.5546875" style="103" customWidth="1"/>
    <col min="11531" max="11777" width="8.88671875" style="103"/>
    <col min="11778" max="11778" width="18.109375" style="103" customWidth="1"/>
    <col min="11779" max="11785" width="8.88671875" style="103"/>
    <col min="11786" max="11786" width="10.5546875" style="103" customWidth="1"/>
    <col min="11787" max="12033" width="8.88671875" style="103"/>
    <col min="12034" max="12034" width="18.109375" style="103" customWidth="1"/>
    <col min="12035" max="12041" width="8.88671875" style="103"/>
    <col min="12042" max="12042" width="10.5546875" style="103" customWidth="1"/>
    <col min="12043" max="12289" width="8.88671875" style="103"/>
    <col min="12290" max="12290" width="18.109375" style="103" customWidth="1"/>
    <col min="12291" max="12297" width="8.88671875" style="103"/>
    <col min="12298" max="12298" width="10.5546875" style="103" customWidth="1"/>
    <col min="12299" max="12545" width="8.88671875" style="103"/>
    <col min="12546" max="12546" width="18.109375" style="103" customWidth="1"/>
    <col min="12547" max="12553" width="8.88671875" style="103"/>
    <col min="12554" max="12554" width="10.5546875" style="103" customWidth="1"/>
    <col min="12555" max="12801" width="8.88671875" style="103"/>
    <col min="12802" max="12802" width="18.109375" style="103" customWidth="1"/>
    <col min="12803" max="12809" width="8.88671875" style="103"/>
    <col min="12810" max="12810" width="10.5546875" style="103" customWidth="1"/>
    <col min="12811" max="13057" width="8.88671875" style="103"/>
    <col min="13058" max="13058" width="18.109375" style="103" customWidth="1"/>
    <col min="13059" max="13065" width="8.88671875" style="103"/>
    <col min="13066" max="13066" width="10.5546875" style="103" customWidth="1"/>
    <col min="13067" max="13313" width="8.88671875" style="103"/>
    <col min="13314" max="13314" width="18.109375" style="103" customWidth="1"/>
    <col min="13315" max="13321" width="8.88671875" style="103"/>
    <col min="13322" max="13322" width="10.5546875" style="103" customWidth="1"/>
    <col min="13323" max="13569" width="8.88671875" style="103"/>
    <col min="13570" max="13570" width="18.109375" style="103" customWidth="1"/>
    <col min="13571" max="13577" width="8.88671875" style="103"/>
    <col min="13578" max="13578" width="10.5546875" style="103" customWidth="1"/>
    <col min="13579" max="13825" width="8.88671875" style="103"/>
    <col min="13826" max="13826" width="18.109375" style="103" customWidth="1"/>
    <col min="13827" max="13833" width="8.88671875" style="103"/>
    <col min="13834" max="13834" width="10.5546875" style="103" customWidth="1"/>
    <col min="13835" max="14081" width="8.88671875" style="103"/>
    <col min="14082" max="14082" width="18.109375" style="103" customWidth="1"/>
    <col min="14083" max="14089" width="8.88671875" style="103"/>
    <col min="14090" max="14090" width="10.5546875" style="103" customWidth="1"/>
    <col min="14091" max="14337" width="8.88671875" style="103"/>
    <col min="14338" max="14338" width="18.109375" style="103" customWidth="1"/>
    <col min="14339" max="14345" width="8.88671875" style="103"/>
    <col min="14346" max="14346" width="10.5546875" style="103" customWidth="1"/>
    <col min="14347" max="14593" width="8.88671875" style="103"/>
    <col min="14594" max="14594" width="18.109375" style="103" customWidth="1"/>
    <col min="14595" max="14601" width="8.88671875" style="103"/>
    <col min="14602" max="14602" width="10.5546875" style="103" customWidth="1"/>
    <col min="14603" max="14849" width="8.88671875" style="103"/>
    <col min="14850" max="14850" width="18.109375" style="103" customWidth="1"/>
    <col min="14851" max="14857" width="8.88671875" style="103"/>
    <col min="14858" max="14858" width="10.5546875" style="103" customWidth="1"/>
    <col min="14859" max="15105" width="8.88671875" style="103"/>
    <col min="15106" max="15106" width="18.109375" style="103" customWidth="1"/>
    <col min="15107" max="15113" width="8.88671875" style="103"/>
    <col min="15114" max="15114" width="10.5546875" style="103" customWidth="1"/>
    <col min="15115" max="15361" width="8.88671875" style="103"/>
    <col min="15362" max="15362" width="18.109375" style="103" customWidth="1"/>
    <col min="15363" max="15369" width="8.88671875" style="103"/>
    <col min="15370" max="15370" width="10.5546875" style="103" customWidth="1"/>
    <col min="15371" max="15617" width="8.88671875" style="103"/>
    <col min="15618" max="15618" width="18.109375" style="103" customWidth="1"/>
    <col min="15619" max="15625" width="8.88671875" style="103"/>
    <col min="15626" max="15626" width="10.5546875" style="103" customWidth="1"/>
    <col min="15627" max="15873" width="8.88671875" style="103"/>
    <col min="15874" max="15874" width="18.109375" style="103" customWidth="1"/>
    <col min="15875" max="15881" width="8.88671875" style="103"/>
    <col min="15882" max="15882" width="10.5546875" style="103" customWidth="1"/>
    <col min="15883" max="16129" width="8.88671875" style="103"/>
    <col min="16130" max="16130" width="18.109375" style="103" customWidth="1"/>
    <col min="16131" max="16137" width="8.88671875" style="103"/>
    <col min="16138" max="16138" width="10.5546875" style="103" customWidth="1"/>
    <col min="16139" max="16384" width="8.88671875" style="103"/>
  </cols>
  <sheetData>
    <row r="1" spans="1:8" s="174" customFormat="1" ht="26.25" customHeight="1">
      <c r="A1" s="320" t="s">
        <v>285</v>
      </c>
      <c r="B1" s="321"/>
      <c r="C1" s="321"/>
      <c r="D1" s="321"/>
      <c r="E1" s="321"/>
      <c r="F1" s="321"/>
      <c r="G1" s="321"/>
      <c r="H1" s="321"/>
    </row>
    <row r="2" spans="1:8" s="106" customFormat="1" ht="20.25">
      <c r="A2" s="322" t="s">
        <v>321</v>
      </c>
      <c r="B2" s="323"/>
      <c r="C2" s="323"/>
      <c r="D2" s="323"/>
      <c r="E2" s="323"/>
      <c r="F2" s="323"/>
      <c r="G2" s="323"/>
      <c r="H2" s="323"/>
    </row>
    <row r="3" spans="1:8" s="106" customFormat="1" ht="21" thickBot="1">
      <c r="A3" s="324" t="s">
        <v>290</v>
      </c>
      <c r="B3" s="324"/>
      <c r="C3" s="324"/>
      <c r="D3" s="324"/>
      <c r="E3" s="324"/>
      <c r="F3" s="324"/>
      <c r="G3" s="324"/>
      <c r="H3" s="324"/>
    </row>
    <row r="4" spans="1:8">
      <c r="A4" s="308" t="s">
        <v>196</v>
      </c>
      <c r="B4" s="374" t="s">
        <v>286</v>
      </c>
      <c r="C4" s="376" t="s">
        <v>289</v>
      </c>
      <c r="D4" s="376"/>
      <c r="E4" s="376"/>
      <c r="F4" s="376" t="s">
        <v>5</v>
      </c>
      <c r="G4" s="376"/>
      <c r="H4" s="377"/>
    </row>
    <row r="5" spans="1:8">
      <c r="A5" s="309"/>
      <c r="B5" s="375"/>
      <c r="C5" s="214" t="s">
        <v>288</v>
      </c>
      <c r="D5" s="214" t="s">
        <v>174</v>
      </c>
      <c r="E5" s="214" t="s">
        <v>6</v>
      </c>
      <c r="F5" s="214" t="s">
        <v>175</v>
      </c>
      <c r="G5" s="214" t="s">
        <v>174</v>
      </c>
      <c r="H5" s="213" t="s">
        <v>6</v>
      </c>
    </row>
    <row r="6" spans="1:8">
      <c r="A6" s="73">
        <v>1</v>
      </c>
      <c r="B6" s="212" t="s">
        <v>194</v>
      </c>
      <c r="C6" s="11">
        <v>659</v>
      </c>
      <c r="D6" s="11">
        <v>974</v>
      </c>
      <c r="E6" s="144">
        <f t="shared" ref="E6:E15" si="0">(D6-C6)/C6</f>
        <v>0.47799696509863432</v>
      </c>
      <c r="F6" s="11">
        <v>659</v>
      </c>
      <c r="G6" s="11">
        <v>974</v>
      </c>
      <c r="H6" s="151">
        <f t="shared" ref="H6:H15" si="1">(G6-F6)/F6</f>
        <v>0.47799696509863432</v>
      </c>
    </row>
    <row r="7" spans="1:8">
      <c r="A7" s="73">
        <f t="shared" ref="A7:A15" si="2">IF(G6=G7,A6,A6+1)</f>
        <v>2</v>
      </c>
      <c r="B7" s="212" t="s">
        <v>284</v>
      </c>
      <c r="C7" s="11">
        <v>547</v>
      </c>
      <c r="D7" s="11">
        <v>755</v>
      </c>
      <c r="E7" s="144">
        <f t="shared" si="0"/>
        <v>0.38025594149908593</v>
      </c>
      <c r="F7" s="11">
        <v>547</v>
      </c>
      <c r="G7" s="11">
        <v>755</v>
      </c>
      <c r="H7" s="151">
        <f t="shared" si="1"/>
        <v>0.38025594149908593</v>
      </c>
    </row>
    <row r="8" spans="1:8">
      <c r="A8" s="73">
        <f t="shared" si="2"/>
        <v>3</v>
      </c>
      <c r="B8" s="212" t="s">
        <v>192</v>
      </c>
      <c r="C8" s="11">
        <v>694</v>
      </c>
      <c r="D8" s="11">
        <v>703</v>
      </c>
      <c r="E8" s="144">
        <f t="shared" si="0"/>
        <v>1.2968299711815562E-2</v>
      </c>
      <c r="F8" s="11">
        <v>694</v>
      </c>
      <c r="G8" s="11">
        <v>703</v>
      </c>
      <c r="H8" s="151">
        <f t="shared" si="1"/>
        <v>1.2968299711815562E-2</v>
      </c>
    </row>
    <row r="9" spans="1:8">
      <c r="A9" s="73">
        <f t="shared" si="2"/>
        <v>4</v>
      </c>
      <c r="B9" s="212" t="s">
        <v>283</v>
      </c>
      <c r="C9" s="11">
        <v>569</v>
      </c>
      <c r="D9" s="11">
        <v>535</v>
      </c>
      <c r="E9" s="144">
        <f t="shared" si="0"/>
        <v>-5.9753954305799648E-2</v>
      </c>
      <c r="F9" s="11">
        <v>569</v>
      </c>
      <c r="G9" s="11">
        <v>535</v>
      </c>
      <c r="H9" s="151">
        <f t="shared" si="1"/>
        <v>-5.9753954305799648E-2</v>
      </c>
    </row>
    <row r="10" spans="1:8">
      <c r="A10" s="73">
        <f t="shared" si="2"/>
        <v>5</v>
      </c>
      <c r="B10" s="212" t="s">
        <v>282</v>
      </c>
      <c r="C10" s="11">
        <v>549</v>
      </c>
      <c r="D10" s="11">
        <v>532</v>
      </c>
      <c r="E10" s="144">
        <f t="shared" si="0"/>
        <v>-3.0965391621129327E-2</v>
      </c>
      <c r="F10" s="11">
        <v>549</v>
      </c>
      <c r="G10" s="11">
        <v>532</v>
      </c>
      <c r="H10" s="151">
        <f t="shared" si="1"/>
        <v>-3.0965391621129327E-2</v>
      </c>
    </row>
    <row r="11" spans="1:8">
      <c r="A11" s="73">
        <f t="shared" si="2"/>
        <v>6</v>
      </c>
      <c r="B11" s="212" t="s">
        <v>281</v>
      </c>
      <c r="C11" s="11">
        <v>292</v>
      </c>
      <c r="D11" s="11">
        <v>416</v>
      </c>
      <c r="E11" s="144">
        <f t="shared" si="0"/>
        <v>0.42465753424657532</v>
      </c>
      <c r="F11" s="11">
        <v>292</v>
      </c>
      <c r="G11" s="11">
        <v>416</v>
      </c>
      <c r="H11" s="151">
        <f t="shared" si="1"/>
        <v>0.42465753424657532</v>
      </c>
    </row>
    <row r="12" spans="1:8">
      <c r="A12" s="73">
        <f t="shared" si="2"/>
        <v>7</v>
      </c>
      <c r="B12" s="212" t="s">
        <v>280</v>
      </c>
      <c r="C12" s="11">
        <v>335</v>
      </c>
      <c r="D12" s="11">
        <v>414</v>
      </c>
      <c r="E12" s="144">
        <f t="shared" si="0"/>
        <v>0.23582089552238805</v>
      </c>
      <c r="F12" s="11">
        <v>335</v>
      </c>
      <c r="G12" s="11">
        <v>414</v>
      </c>
      <c r="H12" s="151">
        <f t="shared" si="1"/>
        <v>0.23582089552238805</v>
      </c>
    </row>
    <row r="13" spans="1:8">
      <c r="A13" s="73">
        <f t="shared" si="2"/>
        <v>8</v>
      </c>
      <c r="B13" s="212" t="s">
        <v>216</v>
      </c>
      <c r="C13" s="11">
        <v>244</v>
      </c>
      <c r="D13" s="11">
        <v>266</v>
      </c>
      <c r="E13" s="144">
        <f t="shared" si="0"/>
        <v>9.0163934426229511E-2</v>
      </c>
      <c r="F13" s="11">
        <v>244</v>
      </c>
      <c r="G13" s="11">
        <v>266</v>
      </c>
      <c r="H13" s="151">
        <f t="shared" si="1"/>
        <v>9.0163934426229511E-2</v>
      </c>
    </row>
    <row r="14" spans="1:8">
      <c r="A14" s="73">
        <f t="shared" si="2"/>
        <v>9</v>
      </c>
      <c r="B14" s="212" t="s">
        <v>213</v>
      </c>
      <c r="C14" s="11">
        <v>204</v>
      </c>
      <c r="D14" s="11">
        <v>254</v>
      </c>
      <c r="E14" s="144">
        <f t="shared" si="0"/>
        <v>0.24509803921568626</v>
      </c>
      <c r="F14" s="11">
        <v>204</v>
      </c>
      <c r="G14" s="11">
        <v>254</v>
      </c>
      <c r="H14" s="151">
        <f t="shared" si="1"/>
        <v>0.24509803921568626</v>
      </c>
    </row>
    <row r="15" spans="1:8" ht="18" thickBot="1">
      <c r="A15" s="77">
        <f t="shared" si="2"/>
        <v>10</v>
      </c>
      <c r="B15" s="211" t="s">
        <v>215</v>
      </c>
      <c r="C15" s="168">
        <v>199</v>
      </c>
      <c r="D15" s="168">
        <v>211</v>
      </c>
      <c r="E15" s="194">
        <f t="shared" si="0"/>
        <v>6.030150753768844E-2</v>
      </c>
      <c r="F15" s="168">
        <v>199</v>
      </c>
      <c r="G15" s="168">
        <v>211</v>
      </c>
      <c r="H15" s="195">
        <f t="shared" si="1"/>
        <v>6.030150753768844E-2</v>
      </c>
    </row>
    <row r="16" spans="1:8">
      <c r="A16" s="10"/>
      <c r="B16" s="10"/>
      <c r="C16" s="171"/>
      <c r="D16" s="171"/>
      <c r="E16" s="10"/>
      <c r="F16" s="171"/>
      <c r="G16" s="171"/>
      <c r="H16" s="10"/>
    </row>
    <row r="17" spans="1:8" ht="18" customHeight="1" thickBot="1">
      <c r="A17" s="325" t="s">
        <v>279</v>
      </c>
      <c r="B17" s="326"/>
      <c r="C17" s="326"/>
      <c r="D17" s="326"/>
      <c r="E17" s="326"/>
      <c r="F17" s="326"/>
      <c r="G17" s="326"/>
      <c r="H17" s="326"/>
    </row>
    <row r="18" spans="1:8">
      <c r="A18" s="308" t="s">
        <v>196</v>
      </c>
      <c r="B18" s="374" t="s">
        <v>286</v>
      </c>
      <c r="C18" s="376" t="s">
        <v>176</v>
      </c>
      <c r="D18" s="376"/>
      <c r="E18" s="376"/>
      <c r="F18" s="376" t="s">
        <v>5</v>
      </c>
      <c r="G18" s="376"/>
      <c r="H18" s="377"/>
    </row>
    <row r="19" spans="1:8">
      <c r="A19" s="309"/>
      <c r="B19" s="375"/>
      <c r="C19" s="214" t="s">
        <v>175</v>
      </c>
      <c r="D19" s="214" t="s">
        <v>174</v>
      </c>
      <c r="E19" s="214" t="s">
        <v>6</v>
      </c>
      <c r="F19" s="214" t="s">
        <v>175</v>
      </c>
      <c r="G19" s="214" t="s">
        <v>174</v>
      </c>
      <c r="H19" s="213" t="s">
        <v>6</v>
      </c>
    </row>
    <row r="20" spans="1:8">
      <c r="A20" s="73">
        <v>1</v>
      </c>
      <c r="B20" s="212" t="s">
        <v>194</v>
      </c>
      <c r="C20" s="11">
        <v>377</v>
      </c>
      <c r="D20" s="11">
        <v>465</v>
      </c>
      <c r="E20" s="144">
        <f t="shared" ref="E20:E29" si="3">(D20-C20)/C20</f>
        <v>0.23342175066312998</v>
      </c>
      <c r="F20" s="11">
        <v>377</v>
      </c>
      <c r="G20" s="11">
        <v>465</v>
      </c>
      <c r="H20" s="151">
        <f t="shared" ref="H20:H29" si="4">(G20-F20)/F20</f>
        <v>0.23342175066312998</v>
      </c>
    </row>
    <row r="21" spans="1:8">
      <c r="A21" s="73">
        <f t="shared" ref="A21:A29" si="5">IF(G20=G21,A20,A20+1)</f>
        <v>2</v>
      </c>
      <c r="B21" s="212" t="s">
        <v>192</v>
      </c>
      <c r="C21" s="11">
        <v>236</v>
      </c>
      <c r="D21" s="11">
        <v>441</v>
      </c>
      <c r="E21" s="144">
        <f t="shared" si="3"/>
        <v>0.86864406779661019</v>
      </c>
      <c r="F21" s="11">
        <v>236</v>
      </c>
      <c r="G21" s="11">
        <v>441</v>
      </c>
      <c r="H21" s="151">
        <f t="shared" si="4"/>
        <v>0.86864406779661019</v>
      </c>
    </row>
    <row r="22" spans="1:8">
      <c r="A22" s="73">
        <f t="shared" si="5"/>
        <v>3</v>
      </c>
      <c r="B22" s="212" t="s">
        <v>278</v>
      </c>
      <c r="C22" s="11">
        <v>106</v>
      </c>
      <c r="D22" s="11">
        <v>170</v>
      </c>
      <c r="E22" s="144">
        <f t="shared" si="3"/>
        <v>0.60377358490566035</v>
      </c>
      <c r="F22" s="11">
        <v>106</v>
      </c>
      <c r="G22" s="11">
        <v>170</v>
      </c>
      <c r="H22" s="151">
        <f t="shared" si="4"/>
        <v>0.60377358490566035</v>
      </c>
    </row>
    <row r="23" spans="1:8">
      <c r="A23" s="73">
        <f t="shared" si="5"/>
        <v>4</v>
      </c>
      <c r="B23" s="212" t="s">
        <v>185</v>
      </c>
      <c r="C23" s="11">
        <v>161</v>
      </c>
      <c r="D23" s="11">
        <v>95</v>
      </c>
      <c r="E23" s="144">
        <f t="shared" si="3"/>
        <v>-0.40993788819875776</v>
      </c>
      <c r="F23" s="11">
        <v>161</v>
      </c>
      <c r="G23" s="11">
        <v>95</v>
      </c>
      <c r="H23" s="151">
        <f t="shared" si="4"/>
        <v>-0.40993788819875776</v>
      </c>
    </row>
    <row r="24" spans="1:8">
      <c r="A24" s="73">
        <f t="shared" si="5"/>
        <v>5</v>
      </c>
      <c r="B24" s="212" t="s">
        <v>277</v>
      </c>
      <c r="C24" s="11">
        <v>70</v>
      </c>
      <c r="D24" s="11">
        <v>77</v>
      </c>
      <c r="E24" s="144">
        <f t="shared" si="3"/>
        <v>0.1</v>
      </c>
      <c r="F24" s="11">
        <v>70</v>
      </c>
      <c r="G24" s="11">
        <v>77</v>
      </c>
      <c r="H24" s="151">
        <f t="shared" si="4"/>
        <v>0.1</v>
      </c>
    </row>
    <row r="25" spans="1:8">
      <c r="A25" s="73">
        <f t="shared" si="5"/>
        <v>6</v>
      </c>
      <c r="B25" s="212" t="s">
        <v>276</v>
      </c>
      <c r="C25" s="11">
        <v>14</v>
      </c>
      <c r="D25" s="11">
        <v>76</v>
      </c>
      <c r="E25" s="144">
        <f t="shared" si="3"/>
        <v>4.4285714285714288</v>
      </c>
      <c r="F25" s="11">
        <v>14</v>
      </c>
      <c r="G25" s="11">
        <v>76</v>
      </c>
      <c r="H25" s="151">
        <f t="shared" si="4"/>
        <v>4.4285714285714288</v>
      </c>
    </row>
    <row r="26" spans="1:8">
      <c r="A26" s="73">
        <f t="shared" si="5"/>
        <v>7</v>
      </c>
      <c r="B26" s="212" t="s">
        <v>200</v>
      </c>
      <c r="C26" s="11">
        <v>17</v>
      </c>
      <c r="D26" s="11">
        <v>61</v>
      </c>
      <c r="E26" s="144">
        <f t="shared" si="3"/>
        <v>2.5882352941176472</v>
      </c>
      <c r="F26" s="11">
        <v>17</v>
      </c>
      <c r="G26" s="11">
        <v>61</v>
      </c>
      <c r="H26" s="151">
        <f t="shared" si="4"/>
        <v>2.5882352941176472</v>
      </c>
    </row>
    <row r="27" spans="1:8">
      <c r="A27" s="73">
        <f t="shared" si="5"/>
        <v>8</v>
      </c>
      <c r="B27" s="212" t="s">
        <v>275</v>
      </c>
      <c r="C27" s="11">
        <v>4</v>
      </c>
      <c r="D27" s="11">
        <v>56</v>
      </c>
      <c r="E27" s="144">
        <f t="shared" si="3"/>
        <v>13</v>
      </c>
      <c r="F27" s="11">
        <v>4</v>
      </c>
      <c r="G27" s="11">
        <v>56</v>
      </c>
      <c r="H27" s="151">
        <f t="shared" si="4"/>
        <v>13</v>
      </c>
    </row>
    <row r="28" spans="1:8">
      <c r="A28" s="73">
        <f t="shared" si="5"/>
        <v>9</v>
      </c>
      <c r="B28" s="212" t="s">
        <v>274</v>
      </c>
      <c r="C28" s="11">
        <v>4</v>
      </c>
      <c r="D28" s="11">
        <v>55</v>
      </c>
      <c r="E28" s="144">
        <f t="shared" si="3"/>
        <v>12.75</v>
      </c>
      <c r="F28" s="11">
        <v>4</v>
      </c>
      <c r="G28" s="11">
        <v>55</v>
      </c>
      <c r="H28" s="151">
        <f t="shared" si="4"/>
        <v>12.75</v>
      </c>
    </row>
    <row r="29" spans="1:8" ht="18" thickBot="1">
      <c r="A29" s="77">
        <f t="shared" si="5"/>
        <v>9</v>
      </c>
      <c r="B29" s="211" t="s">
        <v>273</v>
      </c>
      <c r="C29" s="168">
        <v>7</v>
      </c>
      <c r="D29" s="168">
        <v>55</v>
      </c>
      <c r="E29" s="194">
        <f t="shared" si="3"/>
        <v>6.8571428571428568</v>
      </c>
      <c r="F29" s="168">
        <v>7</v>
      </c>
      <c r="G29" s="168">
        <v>55</v>
      </c>
      <c r="H29" s="195">
        <f t="shared" si="4"/>
        <v>6.8571428571428568</v>
      </c>
    </row>
    <row r="30" spans="1:8">
      <c r="A30" s="10"/>
      <c r="B30" s="10"/>
      <c r="C30" s="171"/>
      <c r="D30" s="171"/>
      <c r="E30" s="10"/>
      <c r="F30" s="171"/>
      <c r="G30" s="171"/>
      <c r="H30" s="10"/>
    </row>
    <row r="31" spans="1:8" s="106" customFormat="1" ht="21" thickBot="1">
      <c r="A31" s="325" t="s">
        <v>287</v>
      </c>
      <c r="B31" s="326"/>
      <c r="C31" s="326"/>
      <c r="D31" s="326"/>
      <c r="E31" s="326"/>
      <c r="F31" s="326"/>
      <c r="G31" s="326"/>
      <c r="H31" s="326"/>
    </row>
    <row r="32" spans="1:8">
      <c r="A32" s="308" t="s">
        <v>196</v>
      </c>
      <c r="B32" s="374" t="s">
        <v>286</v>
      </c>
      <c r="C32" s="376" t="s">
        <v>176</v>
      </c>
      <c r="D32" s="376"/>
      <c r="E32" s="376"/>
      <c r="F32" s="376" t="s">
        <v>5</v>
      </c>
      <c r="G32" s="376"/>
      <c r="H32" s="377"/>
    </row>
    <row r="33" spans="1:8">
      <c r="A33" s="309"/>
      <c r="B33" s="375"/>
      <c r="C33" s="214" t="s">
        <v>175</v>
      </c>
      <c r="D33" s="214" t="s">
        <v>174</v>
      </c>
      <c r="E33" s="214" t="s">
        <v>6</v>
      </c>
      <c r="F33" s="214" t="s">
        <v>175</v>
      </c>
      <c r="G33" s="214" t="s">
        <v>174</v>
      </c>
      <c r="H33" s="213" t="s">
        <v>6</v>
      </c>
    </row>
    <row r="34" spans="1:8">
      <c r="A34" s="73">
        <v>1</v>
      </c>
      <c r="B34" s="212" t="s">
        <v>187</v>
      </c>
      <c r="C34" s="11">
        <v>258</v>
      </c>
      <c r="D34" s="11">
        <v>393</v>
      </c>
      <c r="E34" s="144">
        <f t="shared" ref="E34:E43" si="6">(D34-C34)/C34</f>
        <v>0.52325581395348841</v>
      </c>
      <c r="F34" s="11">
        <v>258</v>
      </c>
      <c r="G34" s="11">
        <v>393</v>
      </c>
      <c r="H34" s="151">
        <f t="shared" ref="H34:H43" si="7">(G34-F34)/F34</f>
        <v>0.52325581395348841</v>
      </c>
    </row>
    <row r="35" spans="1:8">
      <c r="A35" s="73">
        <f t="shared" ref="A35:A43" si="8">IF(G34=G35,A34,A34+1)</f>
        <v>2</v>
      </c>
      <c r="B35" s="212" t="s">
        <v>185</v>
      </c>
      <c r="C35" s="11">
        <v>201</v>
      </c>
      <c r="D35" s="11">
        <v>321</v>
      </c>
      <c r="E35" s="144">
        <f t="shared" si="6"/>
        <v>0.59701492537313428</v>
      </c>
      <c r="F35" s="11">
        <v>201</v>
      </c>
      <c r="G35" s="11">
        <v>321</v>
      </c>
      <c r="H35" s="151">
        <f t="shared" si="7"/>
        <v>0.59701492537313428</v>
      </c>
    </row>
    <row r="36" spans="1:8">
      <c r="A36" s="73">
        <f t="shared" si="8"/>
        <v>3</v>
      </c>
      <c r="B36" s="212" t="s">
        <v>272</v>
      </c>
      <c r="C36" s="11">
        <v>11</v>
      </c>
      <c r="D36" s="11">
        <v>237</v>
      </c>
      <c r="E36" s="144">
        <f t="shared" si="6"/>
        <v>20.545454545454547</v>
      </c>
      <c r="F36" s="11">
        <v>11</v>
      </c>
      <c r="G36" s="11">
        <v>237</v>
      </c>
      <c r="H36" s="151">
        <f t="shared" si="7"/>
        <v>20.545454545454547</v>
      </c>
    </row>
    <row r="37" spans="1:8">
      <c r="A37" s="73">
        <f t="shared" si="8"/>
        <v>4</v>
      </c>
      <c r="B37" s="212" t="s">
        <v>271</v>
      </c>
      <c r="C37" s="11">
        <v>16</v>
      </c>
      <c r="D37" s="11">
        <v>222</v>
      </c>
      <c r="E37" s="144">
        <f t="shared" si="6"/>
        <v>12.875</v>
      </c>
      <c r="F37" s="11">
        <v>16</v>
      </c>
      <c r="G37" s="11">
        <v>222</v>
      </c>
      <c r="H37" s="151">
        <f t="shared" si="7"/>
        <v>12.875</v>
      </c>
    </row>
    <row r="38" spans="1:8">
      <c r="A38" s="73">
        <f t="shared" si="8"/>
        <v>5</v>
      </c>
      <c r="B38" s="212" t="s">
        <v>203</v>
      </c>
      <c r="C38" s="11">
        <v>30</v>
      </c>
      <c r="D38" s="11">
        <v>153</v>
      </c>
      <c r="E38" s="144">
        <f t="shared" si="6"/>
        <v>4.0999999999999996</v>
      </c>
      <c r="F38" s="11">
        <v>30</v>
      </c>
      <c r="G38" s="11">
        <v>153</v>
      </c>
      <c r="H38" s="151">
        <f t="shared" si="7"/>
        <v>4.0999999999999996</v>
      </c>
    </row>
    <row r="39" spans="1:8">
      <c r="A39" s="73">
        <f t="shared" si="8"/>
        <v>6</v>
      </c>
      <c r="B39" s="212" t="s">
        <v>270</v>
      </c>
      <c r="C39" s="11">
        <v>24</v>
      </c>
      <c r="D39" s="11">
        <v>83</v>
      </c>
      <c r="E39" s="144">
        <f t="shared" si="6"/>
        <v>2.4583333333333335</v>
      </c>
      <c r="F39" s="11">
        <v>24</v>
      </c>
      <c r="G39" s="11">
        <v>83</v>
      </c>
      <c r="H39" s="151">
        <f t="shared" si="7"/>
        <v>2.4583333333333335</v>
      </c>
    </row>
    <row r="40" spans="1:8">
      <c r="A40" s="73">
        <f t="shared" si="8"/>
        <v>7</v>
      </c>
      <c r="B40" s="212" t="s">
        <v>269</v>
      </c>
      <c r="C40" s="11">
        <v>25</v>
      </c>
      <c r="D40" s="11">
        <v>82</v>
      </c>
      <c r="E40" s="144">
        <f t="shared" si="6"/>
        <v>2.2799999999999998</v>
      </c>
      <c r="F40" s="11">
        <v>25</v>
      </c>
      <c r="G40" s="11">
        <v>82</v>
      </c>
      <c r="H40" s="151">
        <f t="shared" si="7"/>
        <v>2.2799999999999998</v>
      </c>
    </row>
    <row r="41" spans="1:8">
      <c r="A41" s="73">
        <f t="shared" si="8"/>
        <v>8</v>
      </c>
      <c r="B41" s="212" t="s">
        <v>268</v>
      </c>
      <c r="C41" s="11">
        <v>123</v>
      </c>
      <c r="D41" s="11">
        <v>69</v>
      </c>
      <c r="E41" s="144">
        <f t="shared" si="6"/>
        <v>-0.43902439024390244</v>
      </c>
      <c r="F41" s="11">
        <v>123</v>
      </c>
      <c r="G41" s="11">
        <v>69</v>
      </c>
      <c r="H41" s="151">
        <f t="shared" si="7"/>
        <v>-0.43902439024390244</v>
      </c>
    </row>
    <row r="42" spans="1:8">
      <c r="A42" s="73">
        <f t="shared" si="8"/>
        <v>9</v>
      </c>
      <c r="B42" s="212" t="s">
        <v>267</v>
      </c>
      <c r="C42" s="11">
        <v>79</v>
      </c>
      <c r="D42" s="11">
        <v>66</v>
      </c>
      <c r="E42" s="144">
        <f t="shared" si="6"/>
        <v>-0.16455696202531644</v>
      </c>
      <c r="F42" s="11">
        <v>79</v>
      </c>
      <c r="G42" s="11">
        <v>66</v>
      </c>
      <c r="H42" s="151">
        <f t="shared" si="7"/>
        <v>-0.16455696202531644</v>
      </c>
    </row>
    <row r="43" spans="1:8" ht="18" thickBot="1">
      <c r="A43" s="77">
        <f t="shared" si="8"/>
        <v>10</v>
      </c>
      <c r="B43" s="211" t="s">
        <v>194</v>
      </c>
      <c r="C43" s="168">
        <v>48</v>
      </c>
      <c r="D43" s="168">
        <v>63</v>
      </c>
      <c r="E43" s="194">
        <f t="shared" si="6"/>
        <v>0.3125</v>
      </c>
      <c r="F43" s="168">
        <v>48</v>
      </c>
      <c r="G43" s="168">
        <v>63</v>
      </c>
      <c r="H43" s="195">
        <f t="shared" si="7"/>
        <v>0.3125</v>
      </c>
    </row>
    <row r="44" spans="1:8">
      <c r="A44" s="319" t="s">
        <v>324</v>
      </c>
      <c r="B44" s="319"/>
      <c r="C44" s="319"/>
      <c r="D44" s="319"/>
      <c r="E44" s="319"/>
      <c r="F44" s="319"/>
      <c r="G44" s="319"/>
      <c r="H44" s="319"/>
    </row>
  </sheetData>
  <mergeCells count="18">
    <mergeCell ref="A44:H44"/>
    <mergeCell ref="A32:A33"/>
    <mergeCell ref="B32:B33"/>
    <mergeCell ref="C32:E32"/>
    <mergeCell ref="F32:H32"/>
    <mergeCell ref="A31:H31"/>
    <mergeCell ref="A1:H1"/>
    <mergeCell ref="A2:H2"/>
    <mergeCell ref="A3:H3"/>
    <mergeCell ref="A4:A5"/>
    <mergeCell ref="B4:B5"/>
    <mergeCell ref="C4:E4"/>
    <mergeCell ref="F4:H4"/>
    <mergeCell ref="A17:H17"/>
    <mergeCell ref="A18:A19"/>
    <mergeCell ref="B18:B19"/>
    <mergeCell ref="C18:E18"/>
    <mergeCell ref="F18:H18"/>
  </mergeCells>
  <phoneticPr fontId="2" type="noConversion"/>
  <pageMargins left="0.7" right="0.7" top="0.75" bottom="0.75" header="0.3" footer="0.3"/>
  <pageSetup paperSize="9" scale="7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52"/>
  <sheetViews>
    <sheetView view="pageBreakPreview" topLeftCell="A25" zoomScaleSheetLayoutView="100" workbookViewId="0">
      <selection activeCell="B21" sqref="B21"/>
    </sheetView>
  </sheetViews>
  <sheetFormatPr defaultRowHeight="17.25"/>
  <cols>
    <col min="1" max="1" width="8.88671875" style="103"/>
    <col min="2" max="2" width="33.88671875" style="103" customWidth="1"/>
    <col min="3" max="8" width="8.88671875" style="103"/>
    <col min="9" max="9" width="9.5546875" style="103" customWidth="1"/>
    <col min="10" max="257" width="8.88671875" style="103"/>
    <col min="258" max="258" width="28.44140625" style="103" customWidth="1"/>
    <col min="259" max="264" width="8.88671875" style="103"/>
    <col min="265" max="265" width="9.5546875" style="103" customWidth="1"/>
    <col min="266" max="513" width="8.88671875" style="103"/>
    <col min="514" max="514" width="28.44140625" style="103" customWidth="1"/>
    <col min="515" max="520" width="8.88671875" style="103"/>
    <col min="521" max="521" width="9.5546875" style="103" customWidth="1"/>
    <col min="522" max="769" width="8.88671875" style="103"/>
    <col min="770" max="770" width="28.44140625" style="103" customWidth="1"/>
    <col min="771" max="776" width="8.88671875" style="103"/>
    <col min="777" max="777" width="9.5546875" style="103" customWidth="1"/>
    <col min="778" max="1025" width="8.88671875" style="103"/>
    <col min="1026" max="1026" width="28.44140625" style="103" customWidth="1"/>
    <col min="1027" max="1032" width="8.88671875" style="103"/>
    <col min="1033" max="1033" width="9.5546875" style="103" customWidth="1"/>
    <col min="1034" max="1281" width="8.88671875" style="103"/>
    <col min="1282" max="1282" width="28.44140625" style="103" customWidth="1"/>
    <col min="1283" max="1288" width="8.88671875" style="103"/>
    <col min="1289" max="1289" width="9.5546875" style="103" customWidth="1"/>
    <col min="1290" max="1537" width="8.88671875" style="103"/>
    <col min="1538" max="1538" width="28.44140625" style="103" customWidth="1"/>
    <col min="1539" max="1544" width="8.88671875" style="103"/>
    <col min="1545" max="1545" width="9.5546875" style="103" customWidth="1"/>
    <col min="1546" max="1793" width="8.88671875" style="103"/>
    <col min="1794" max="1794" width="28.44140625" style="103" customWidth="1"/>
    <col min="1795" max="1800" width="8.88671875" style="103"/>
    <col min="1801" max="1801" width="9.5546875" style="103" customWidth="1"/>
    <col min="1802" max="2049" width="8.88671875" style="103"/>
    <col min="2050" max="2050" width="28.44140625" style="103" customWidth="1"/>
    <col min="2051" max="2056" width="8.88671875" style="103"/>
    <col min="2057" max="2057" width="9.5546875" style="103" customWidth="1"/>
    <col min="2058" max="2305" width="8.88671875" style="103"/>
    <col min="2306" max="2306" width="28.44140625" style="103" customWidth="1"/>
    <col min="2307" max="2312" width="8.88671875" style="103"/>
    <col min="2313" max="2313" width="9.5546875" style="103" customWidth="1"/>
    <col min="2314" max="2561" width="8.88671875" style="103"/>
    <col min="2562" max="2562" width="28.44140625" style="103" customWidth="1"/>
    <col min="2563" max="2568" width="8.88671875" style="103"/>
    <col min="2569" max="2569" width="9.5546875" style="103" customWidth="1"/>
    <col min="2570" max="2817" width="8.88671875" style="103"/>
    <col min="2818" max="2818" width="28.44140625" style="103" customWidth="1"/>
    <col min="2819" max="2824" width="8.88671875" style="103"/>
    <col min="2825" max="2825" width="9.5546875" style="103" customWidth="1"/>
    <col min="2826" max="3073" width="8.88671875" style="103"/>
    <col min="3074" max="3074" width="28.44140625" style="103" customWidth="1"/>
    <col min="3075" max="3080" width="8.88671875" style="103"/>
    <col min="3081" max="3081" width="9.5546875" style="103" customWidth="1"/>
    <col min="3082" max="3329" width="8.88671875" style="103"/>
    <col min="3330" max="3330" width="28.44140625" style="103" customWidth="1"/>
    <col min="3331" max="3336" width="8.88671875" style="103"/>
    <col min="3337" max="3337" width="9.5546875" style="103" customWidth="1"/>
    <col min="3338" max="3585" width="8.88671875" style="103"/>
    <col min="3586" max="3586" width="28.44140625" style="103" customWidth="1"/>
    <col min="3587" max="3592" width="8.88671875" style="103"/>
    <col min="3593" max="3593" width="9.5546875" style="103" customWidth="1"/>
    <col min="3594" max="3841" width="8.88671875" style="103"/>
    <col min="3842" max="3842" width="28.44140625" style="103" customWidth="1"/>
    <col min="3843" max="3848" width="8.88671875" style="103"/>
    <col min="3849" max="3849" width="9.5546875" style="103" customWidth="1"/>
    <col min="3850" max="4097" width="8.88671875" style="103"/>
    <col min="4098" max="4098" width="28.44140625" style="103" customWidth="1"/>
    <col min="4099" max="4104" width="8.88671875" style="103"/>
    <col min="4105" max="4105" width="9.5546875" style="103" customWidth="1"/>
    <col min="4106" max="4353" width="8.88671875" style="103"/>
    <col min="4354" max="4354" width="28.44140625" style="103" customWidth="1"/>
    <col min="4355" max="4360" width="8.88671875" style="103"/>
    <col min="4361" max="4361" width="9.5546875" style="103" customWidth="1"/>
    <col min="4362" max="4609" width="8.88671875" style="103"/>
    <col min="4610" max="4610" width="28.44140625" style="103" customWidth="1"/>
    <col min="4611" max="4616" width="8.88671875" style="103"/>
    <col min="4617" max="4617" width="9.5546875" style="103" customWidth="1"/>
    <col min="4618" max="4865" width="8.88671875" style="103"/>
    <col min="4866" max="4866" width="28.44140625" style="103" customWidth="1"/>
    <col min="4867" max="4872" width="8.88671875" style="103"/>
    <col min="4873" max="4873" width="9.5546875" style="103" customWidth="1"/>
    <col min="4874" max="5121" width="8.88671875" style="103"/>
    <col min="5122" max="5122" width="28.44140625" style="103" customWidth="1"/>
    <col min="5123" max="5128" width="8.88671875" style="103"/>
    <col min="5129" max="5129" width="9.5546875" style="103" customWidth="1"/>
    <col min="5130" max="5377" width="8.88671875" style="103"/>
    <col min="5378" max="5378" width="28.44140625" style="103" customWidth="1"/>
    <col min="5379" max="5384" width="8.88671875" style="103"/>
    <col min="5385" max="5385" width="9.5546875" style="103" customWidth="1"/>
    <col min="5386" max="5633" width="8.88671875" style="103"/>
    <col min="5634" max="5634" width="28.44140625" style="103" customWidth="1"/>
    <col min="5635" max="5640" width="8.88671875" style="103"/>
    <col min="5641" max="5641" width="9.5546875" style="103" customWidth="1"/>
    <col min="5642" max="5889" width="8.88671875" style="103"/>
    <col min="5890" max="5890" width="28.44140625" style="103" customWidth="1"/>
    <col min="5891" max="5896" width="8.88671875" style="103"/>
    <col min="5897" max="5897" width="9.5546875" style="103" customWidth="1"/>
    <col min="5898" max="6145" width="8.88671875" style="103"/>
    <col min="6146" max="6146" width="28.44140625" style="103" customWidth="1"/>
    <col min="6147" max="6152" width="8.88671875" style="103"/>
    <col min="6153" max="6153" width="9.5546875" style="103" customWidth="1"/>
    <col min="6154" max="6401" width="8.88671875" style="103"/>
    <col min="6402" max="6402" width="28.44140625" style="103" customWidth="1"/>
    <col min="6403" max="6408" width="8.88671875" style="103"/>
    <col min="6409" max="6409" width="9.5546875" style="103" customWidth="1"/>
    <col min="6410" max="6657" width="8.88671875" style="103"/>
    <col min="6658" max="6658" width="28.44140625" style="103" customWidth="1"/>
    <col min="6659" max="6664" width="8.88671875" style="103"/>
    <col min="6665" max="6665" width="9.5546875" style="103" customWidth="1"/>
    <col min="6666" max="6913" width="8.88671875" style="103"/>
    <col min="6914" max="6914" width="28.44140625" style="103" customWidth="1"/>
    <col min="6915" max="6920" width="8.88671875" style="103"/>
    <col min="6921" max="6921" width="9.5546875" style="103" customWidth="1"/>
    <col min="6922" max="7169" width="8.88671875" style="103"/>
    <col min="7170" max="7170" width="28.44140625" style="103" customWidth="1"/>
    <col min="7171" max="7176" width="8.88671875" style="103"/>
    <col min="7177" max="7177" width="9.5546875" style="103" customWidth="1"/>
    <col min="7178" max="7425" width="8.88671875" style="103"/>
    <col min="7426" max="7426" width="28.44140625" style="103" customWidth="1"/>
    <col min="7427" max="7432" width="8.88671875" style="103"/>
    <col min="7433" max="7433" width="9.5546875" style="103" customWidth="1"/>
    <col min="7434" max="7681" width="8.88671875" style="103"/>
    <col min="7682" max="7682" width="28.44140625" style="103" customWidth="1"/>
    <col min="7683" max="7688" width="8.88671875" style="103"/>
    <col min="7689" max="7689" width="9.5546875" style="103" customWidth="1"/>
    <col min="7690" max="7937" width="8.88671875" style="103"/>
    <col min="7938" max="7938" width="28.44140625" style="103" customWidth="1"/>
    <col min="7939" max="7944" width="8.88671875" style="103"/>
    <col min="7945" max="7945" width="9.5546875" style="103" customWidth="1"/>
    <col min="7946" max="8193" width="8.88671875" style="103"/>
    <col min="8194" max="8194" width="28.44140625" style="103" customWidth="1"/>
    <col min="8195" max="8200" width="8.88671875" style="103"/>
    <col min="8201" max="8201" width="9.5546875" style="103" customWidth="1"/>
    <col min="8202" max="8449" width="8.88671875" style="103"/>
    <col min="8450" max="8450" width="28.44140625" style="103" customWidth="1"/>
    <col min="8451" max="8456" width="8.88671875" style="103"/>
    <col min="8457" max="8457" width="9.5546875" style="103" customWidth="1"/>
    <col min="8458" max="8705" width="8.88671875" style="103"/>
    <col min="8706" max="8706" width="28.44140625" style="103" customWidth="1"/>
    <col min="8707" max="8712" width="8.88671875" style="103"/>
    <col min="8713" max="8713" width="9.5546875" style="103" customWidth="1"/>
    <col min="8714" max="8961" width="8.88671875" style="103"/>
    <col min="8962" max="8962" width="28.44140625" style="103" customWidth="1"/>
    <col min="8963" max="8968" width="8.88671875" style="103"/>
    <col min="8969" max="8969" width="9.5546875" style="103" customWidth="1"/>
    <col min="8970" max="9217" width="8.88671875" style="103"/>
    <col min="9218" max="9218" width="28.44140625" style="103" customWidth="1"/>
    <col min="9219" max="9224" width="8.88671875" style="103"/>
    <col min="9225" max="9225" width="9.5546875" style="103" customWidth="1"/>
    <col min="9226" max="9473" width="8.88671875" style="103"/>
    <col min="9474" max="9474" width="28.44140625" style="103" customWidth="1"/>
    <col min="9475" max="9480" width="8.88671875" style="103"/>
    <col min="9481" max="9481" width="9.5546875" style="103" customWidth="1"/>
    <col min="9482" max="9729" width="8.88671875" style="103"/>
    <col min="9730" max="9730" width="28.44140625" style="103" customWidth="1"/>
    <col min="9731" max="9736" width="8.88671875" style="103"/>
    <col min="9737" max="9737" width="9.5546875" style="103" customWidth="1"/>
    <col min="9738" max="9985" width="8.88671875" style="103"/>
    <col min="9986" max="9986" width="28.44140625" style="103" customWidth="1"/>
    <col min="9987" max="9992" width="8.88671875" style="103"/>
    <col min="9993" max="9993" width="9.5546875" style="103" customWidth="1"/>
    <col min="9994" max="10241" width="8.88671875" style="103"/>
    <col min="10242" max="10242" width="28.44140625" style="103" customWidth="1"/>
    <col min="10243" max="10248" width="8.88671875" style="103"/>
    <col min="10249" max="10249" width="9.5546875" style="103" customWidth="1"/>
    <col min="10250" max="10497" width="8.88671875" style="103"/>
    <col min="10498" max="10498" width="28.44140625" style="103" customWidth="1"/>
    <col min="10499" max="10504" width="8.88671875" style="103"/>
    <col min="10505" max="10505" width="9.5546875" style="103" customWidth="1"/>
    <col min="10506" max="10753" width="8.88671875" style="103"/>
    <col min="10754" max="10754" width="28.44140625" style="103" customWidth="1"/>
    <col min="10755" max="10760" width="8.88671875" style="103"/>
    <col min="10761" max="10761" width="9.5546875" style="103" customWidth="1"/>
    <col min="10762" max="11009" width="8.88671875" style="103"/>
    <col min="11010" max="11010" width="28.44140625" style="103" customWidth="1"/>
    <col min="11011" max="11016" width="8.88671875" style="103"/>
    <col min="11017" max="11017" width="9.5546875" style="103" customWidth="1"/>
    <col min="11018" max="11265" width="8.88671875" style="103"/>
    <col min="11266" max="11266" width="28.44140625" style="103" customWidth="1"/>
    <col min="11267" max="11272" width="8.88671875" style="103"/>
    <col min="11273" max="11273" width="9.5546875" style="103" customWidth="1"/>
    <col min="11274" max="11521" width="8.88671875" style="103"/>
    <col min="11522" max="11522" width="28.44140625" style="103" customWidth="1"/>
    <col min="11523" max="11528" width="8.88671875" style="103"/>
    <col min="11529" max="11529" width="9.5546875" style="103" customWidth="1"/>
    <col min="11530" max="11777" width="8.88671875" style="103"/>
    <col min="11778" max="11778" width="28.44140625" style="103" customWidth="1"/>
    <col min="11779" max="11784" width="8.88671875" style="103"/>
    <col min="11785" max="11785" width="9.5546875" style="103" customWidth="1"/>
    <col min="11786" max="12033" width="8.88671875" style="103"/>
    <col min="12034" max="12034" width="28.44140625" style="103" customWidth="1"/>
    <col min="12035" max="12040" width="8.88671875" style="103"/>
    <col min="12041" max="12041" width="9.5546875" style="103" customWidth="1"/>
    <col min="12042" max="12289" width="8.88671875" style="103"/>
    <col min="12290" max="12290" width="28.44140625" style="103" customWidth="1"/>
    <col min="12291" max="12296" width="8.88671875" style="103"/>
    <col min="12297" max="12297" width="9.5546875" style="103" customWidth="1"/>
    <col min="12298" max="12545" width="8.88671875" style="103"/>
    <col min="12546" max="12546" width="28.44140625" style="103" customWidth="1"/>
    <col min="12547" max="12552" width="8.88671875" style="103"/>
    <col min="12553" max="12553" width="9.5546875" style="103" customWidth="1"/>
    <col min="12554" max="12801" width="8.88671875" style="103"/>
    <col min="12802" max="12802" width="28.44140625" style="103" customWidth="1"/>
    <col min="12803" max="12808" width="8.88671875" style="103"/>
    <col min="12809" max="12809" width="9.5546875" style="103" customWidth="1"/>
    <col min="12810" max="13057" width="8.88671875" style="103"/>
    <col min="13058" max="13058" width="28.44140625" style="103" customWidth="1"/>
    <col min="13059" max="13064" width="8.88671875" style="103"/>
    <col min="13065" max="13065" width="9.5546875" style="103" customWidth="1"/>
    <col min="13066" max="13313" width="8.88671875" style="103"/>
    <col min="13314" max="13314" width="28.44140625" style="103" customWidth="1"/>
    <col min="13315" max="13320" width="8.88671875" style="103"/>
    <col min="13321" max="13321" width="9.5546875" style="103" customWidth="1"/>
    <col min="13322" max="13569" width="8.88671875" style="103"/>
    <col min="13570" max="13570" width="28.44140625" style="103" customWidth="1"/>
    <col min="13571" max="13576" width="8.88671875" style="103"/>
    <col min="13577" max="13577" width="9.5546875" style="103" customWidth="1"/>
    <col min="13578" max="13825" width="8.88671875" style="103"/>
    <col min="13826" max="13826" width="28.44140625" style="103" customWidth="1"/>
    <col min="13827" max="13832" width="8.88671875" style="103"/>
    <col min="13833" max="13833" width="9.5546875" style="103" customWidth="1"/>
    <col min="13834" max="14081" width="8.88671875" style="103"/>
    <col min="14082" max="14082" width="28.44140625" style="103" customWidth="1"/>
    <col min="14083" max="14088" width="8.88671875" style="103"/>
    <col min="14089" max="14089" width="9.5546875" style="103" customWidth="1"/>
    <col min="14090" max="14337" width="8.88671875" style="103"/>
    <col min="14338" max="14338" width="28.44140625" style="103" customWidth="1"/>
    <col min="14339" max="14344" width="8.88671875" style="103"/>
    <col min="14345" max="14345" width="9.5546875" style="103" customWidth="1"/>
    <col min="14346" max="14593" width="8.88671875" style="103"/>
    <col min="14594" max="14594" width="28.44140625" style="103" customWidth="1"/>
    <col min="14595" max="14600" width="8.88671875" style="103"/>
    <col min="14601" max="14601" width="9.5546875" style="103" customWidth="1"/>
    <col min="14602" max="14849" width="8.88671875" style="103"/>
    <col min="14850" max="14850" width="28.44140625" style="103" customWidth="1"/>
    <col min="14851" max="14856" width="8.88671875" style="103"/>
    <col min="14857" max="14857" width="9.5546875" style="103" customWidth="1"/>
    <col min="14858" max="15105" width="8.88671875" style="103"/>
    <col min="15106" max="15106" width="28.44140625" style="103" customWidth="1"/>
    <col min="15107" max="15112" width="8.88671875" style="103"/>
    <col min="15113" max="15113" width="9.5546875" style="103" customWidth="1"/>
    <col min="15114" max="15361" width="8.88671875" style="103"/>
    <col min="15362" max="15362" width="28.44140625" style="103" customWidth="1"/>
    <col min="15363" max="15368" width="8.88671875" style="103"/>
    <col min="15369" max="15369" width="9.5546875" style="103" customWidth="1"/>
    <col min="15370" max="15617" width="8.88671875" style="103"/>
    <col min="15618" max="15618" width="28.44140625" style="103" customWidth="1"/>
    <col min="15619" max="15624" width="8.88671875" style="103"/>
    <col min="15625" max="15625" width="9.5546875" style="103" customWidth="1"/>
    <col min="15626" max="15873" width="8.88671875" style="103"/>
    <col min="15874" max="15874" width="28.44140625" style="103" customWidth="1"/>
    <col min="15875" max="15880" width="8.88671875" style="103"/>
    <col min="15881" max="15881" width="9.5546875" style="103" customWidth="1"/>
    <col min="15882" max="16129" width="8.88671875" style="103"/>
    <col min="16130" max="16130" width="28.44140625" style="103" customWidth="1"/>
    <col min="16131" max="16136" width="8.88671875" style="103"/>
    <col min="16137" max="16137" width="9.5546875" style="103" customWidth="1"/>
    <col min="16138" max="16384" width="8.88671875" style="103"/>
  </cols>
  <sheetData>
    <row r="1" spans="1:8" s="174" customFormat="1" ht="26.25">
      <c r="A1" s="320" t="s">
        <v>358</v>
      </c>
      <c r="B1" s="321"/>
      <c r="C1" s="321"/>
      <c r="D1" s="321"/>
      <c r="E1" s="321"/>
      <c r="F1" s="321"/>
      <c r="G1" s="321"/>
      <c r="H1" s="321"/>
    </row>
    <row r="2" spans="1:8" s="106" customFormat="1" ht="20.25">
      <c r="A2" s="322" t="s">
        <v>320</v>
      </c>
      <c r="B2" s="323"/>
      <c r="C2" s="323"/>
      <c r="D2" s="323"/>
      <c r="E2" s="323"/>
      <c r="F2" s="323"/>
      <c r="G2" s="323"/>
      <c r="H2" s="323"/>
    </row>
    <row r="3" spans="1:8" s="106" customFormat="1" ht="21" thickBot="1">
      <c r="A3" s="324" t="s">
        <v>357</v>
      </c>
      <c r="B3" s="324"/>
      <c r="C3" s="324"/>
      <c r="D3" s="324"/>
      <c r="E3" s="324"/>
      <c r="F3" s="324"/>
      <c r="G3" s="324"/>
      <c r="H3" s="324"/>
    </row>
    <row r="4" spans="1:8">
      <c r="A4" s="308" t="s">
        <v>196</v>
      </c>
      <c r="B4" s="374" t="s">
        <v>356</v>
      </c>
      <c r="C4" s="376" t="s">
        <v>105</v>
      </c>
      <c r="D4" s="376"/>
      <c r="E4" s="376"/>
      <c r="F4" s="376" t="s">
        <v>5</v>
      </c>
      <c r="G4" s="376"/>
      <c r="H4" s="377"/>
    </row>
    <row r="5" spans="1:8">
      <c r="A5" s="309"/>
      <c r="B5" s="375"/>
      <c r="C5" s="214" t="s">
        <v>42</v>
      </c>
      <c r="D5" s="214" t="s">
        <v>43</v>
      </c>
      <c r="E5" s="214" t="s">
        <v>6</v>
      </c>
      <c r="F5" s="214" t="s">
        <v>42</v>
      </c>
      <c r="G5" s="214" t="s">
        <v>43</v>
      </c>
      <c r="H5" s="213" t="s">
        <v>6</v>
      </c>
    </row>
    <row r="6" spans="1:8">
      <c r="A6" s="243">
        <v>1</v>
      </c>
      <c r="B6" s="212" t="s">
        <v>310</v>
      </c>
      <c r="C6" s="11">
        <v>369</v>
      </c>
      <c r="D6" s="11">
        <v>270</v>
      </c>
      <c r="E6" s="144">
        <f>(D6-C6)/C6</f>
        <v>-0.26829268292682928</v>
      </c>
      <c r="F6" s="11">
        <v>369</v>
      </c>
      <c r="G6" s="11">
        <v>270</v>
      </c>
      <c r="H6" s="151">
        <f>(G6-F6)/F6</f>
        <v>-0.26829268292682928</v>
      </c>
    </row>
    <row r="7" spans="1:8">
      <c r="A7" s="243">
        <v>2</v>
      </c>
      <c r="B7" s="212" t="s">
        <v>309</v>
      </c>
      <c r="C7" s="11">
        <v>164</v>
      </c>
      <c r="D7" s="11">
        <v>145</v>
      </c>
      <c r="E7" s="144">
        <f>(D7-C7)/C7</f>
        <v>-0.11585365853658537</v>
      </c>
      <c r="F7" s="11">
        <v>142</v>
      </c>
      <c r="G7" s="11">
        <v>134</v>
      </c>
      <c r="H7" s="151">
        <f>(G7-F7)/F7</f>
        <v>-5.6338028169014086E-2</v>
      </c>
    </row>
    <row r="8" spans="1:8">
      <c r="A8" s="243">
        <v>3</v>
      </c>
      <c r="B8" s="212" t="s">
        <v>355</v>
      </c>
      <c r="C8" s="11">
        <v>106</v>
      </c>
      <c r="D8" s="11">
        <v>107</v>
      </c>
      <c r="E8" s="144">
        <f>(D8-C8)/C8</f>
        <v>9.433962264150943E-3</v>
      </c>
      <c r="F8" s="11">
        <v>106</v>
      </c>
      <c r="G8" s="11">
        <v>107</v>
      </c>
      <c r="H8" s="151">
        <f>(G8-F8)/F8</f>
        <v>9.433962264150943E-3</v>
      </c>
    </row>
    <row r="9" spans="1:8">
      <c r="A9" s="243">
        <v>4</v>
      </c>
      <c r="B9" s="212" t="s">
        <v>354</v>
      </c>
      <c r="C9" s="11">
        <v>45</v>
      </c>
      <c r="D9" s="11">
        <v>92</v>
      </c>
      <c r="E9" s="144">
        <f>(D9-C9)/C9</f>
        <v>1.0444444444444445</v>
      </c>
      <c r="F9" s="11">
        <v>45</v>
      </c>
      <c r="G9" s="11">
        <v>92</v>
      </c>
      <c r="H9" s="151">
        <f>(G9-F9)/F9</f>
        <v>1.0444444444444445</v>
      </c>
    </row>
    <row r="10" spans="1:8">
      <c r="A10" s="243">
        <v>4</v>
      </c>
      <c r="B10" s="212" t="s">
        <v>308</v>
      </c>
      <c r="C10" s="11">
        <v>96</v>
      </c>
      <c r="D10" s="11">
        <v>92</v>
      </c>
      <c r="E10" s="144">
        <f>(D10-C10)/C10</f>
        <v>-4.1666666666666664E-2</v>
      </c>
      <c r="F10" s="11">
        <v>96</v>
      </c>
      <c r="G10" s="11">
        <v>92</v>
      </c>
      <c r="H10" s="151">
        <f>(G10-F10)/F10</f>
        <v>-4.1666666666666664E-2</v>
      </c>
    </row>
    <row r="11" spans="1:8">
      <c r="A11" s="243">
        <v>6</v>
      </c>
      <c r="B11" s="212" t="s">
        <v>353</v>
      </c>
      <c r="C11" s="11">
        <v>65</v>
      </c>
      <c r="D11" s="11">
        <v>82</v>
      </c>
      <c r="E11" s="144">
        <f>(D11-C11)/C11</f>
        <v>0.26153846153846155</v>
      </c>
      <c r="F11" s="11">
        <v>65</v>
      </c>
      <c r="G11" s="11">
        <v>82</v>
      </c>
      <c r="H11" s="151">
        <f>(G11-F11)/F11</f>
        <v>0.26153846153846155</v>
      </c>
    </row>
    <row r="12" spans="1:8">
      <c r="A12" s="243">
        <v>7</v>
      </c>
      <c r="B12" s="212" t="s">
        <v>291</v>
      </c>
      <c r="C12" s="11">
        <v>102</v>
      </c>
      <c r="D12" s="11">
        <v>79</v>
      </c>
      <c r="E12" s="144">
        <f>(D12-C12)/C12</f>
        <v>-0.22549019607843138</v>
      </c>
      <c r="F12" s="11">
        <v>102</v>
      </c>
      <c r="G12" s="11">
        <v>79</v>
      </c>
      <c r="H12" s="151">
        <f>(G12-F12)/F12</f>
        <v>-0.22549019607843138</v>
      </c>
    </row>
    <row r="13" spans="1:8">
      <c r="A13" s="243">
        <v>8</v>
      </c>
      <c r="B13" s="212" t="s">
        <v>307</v>
      </c>
      <c r="C13" s="11">
        <v>55</v>
      </c>
      <c r="D13" s="11">
        <v>77</v>
      </c>
      <c r="E13" s="144">
        <f>(D13-C13)/C13</f>
        <v>0.4</v>
      </c>
      <c r="F13" s="11">
        <v>55</v>
      </c>
      <c r="G13" s="11">
        <v>77</v>
      </c>
      <c r="H13" s="151">
        <f>(G13-F13)/F13</f>
        <v>0.4</v>
      </c>
    </row>
    <row r="14" spans="1:8">
      <c r="A14" s="243">
        <v>9</v>
      </c>
      <c r="B14" s="212" t="s">
        <v>306</v>
      </c>
      <c r="C14" s="11">
        <v>42</v>
      </c>
      <c r="D14" s="11">
        <v>73</v>
      </c>
      <c r="E14" s="144">
        <f>(D14-C14)/C14</f>
        <v>0.73809523809523814</v>
      </c>
      <c r="F14" s="11">
        <v>42</v>
      </c>
      <c r="G14" s="11">
        <v>73</v>
      </c>
      <c r="H14" s="151">
        <f>(G14-F14)/F14</f>
        <v>0.73809523809523814</v>
      </c>
    </row>
    <row r="15" spans="1:8" ht="18" thickBot="1">
      <c r="A15" s="244">
        <v>9</v>
      </c>
      <c r="B15" s="211" t="s">
        <v>325</v>
      </c>
      <c r="C15" s="168">
        <v>42</v>
      </c>
      <c r="D15" s="168">
        <v>73</v>
      </c>
      <c r="E15" s="194">
        <f>(D15-C15)/C15</f>
        <v>0.73809523809523814</v>
      </c>
      <c r="F15" s="168">
        <v>42</v>
      </c>
      <c r="G15" s="168">
        <v>73</v>
      </c>
      <c r="H15" s="195">
        <f>(G15-F15)/F15</f>
        <v>0.73809523809523814</v>
      </c>
    </row>
    <row r="16" spans="1:8">
      <c r="A16" s="10"/>
      <c r="B16" s="10"/>
      <c r="C16" s="171"/>
      <c r="D16" s="171"/>
      <c r="E16" s="10"/>
      <c r="F16" s="171"/>
      <c r="G16" s="171"/>
      <c r="H16" s="10"/>
    </row>
    <row r="17" spans="1:11" ht="18" thickBot="1">
      <c r="A17" s="325" t="s">
        <v>352</v>
      </c>
      <c r="B17" s="326"/>
      <c r="C17" s="326"/>
      <c r="D17" s="326"/>
      <c r="E17" s="326"/>
      <c r="F17" s="326"/>
      <c r="G17" s="326"/>
      <c r="H17" s="326"/>
    </row>
    <row r="18" spans="1:11">
      <c r="A18" s="308" t="s">
        <v>196</v>
      </c>
      <c r="B18" s="374" t="s">
        <v>346</v>
      </c>
      <c r="C18" s="376" t="s">
        <v>345</v>
      </c>
      <c r="D18" s="376"/>
      <c r="E18" s="376"/>
      <c r="F18" s="376" t="s">
        <v>5</v>
      </c>
      <c r="G18" s="376"/>
      <c r="H18" s="377"/>
    </row>
    <row r="19" spans="1:11">
      <c r="A19" s="309"/>
      <c r="B19" s="375"/>
      <c r="C19" s="214" t="s">
        <v>344</v>
      </c>
      <c r="D19" s="214" t="s">
        <v>343</v>
      </c>
      <c r="E19" s="214" t="s">
        <v>6</v>
      </c>
      <c r="F19" s="214" t="s">
        <v>344</v>
      </c>
      <c r="G19" s="214" t="s">
        <v>343</v>
      </c>
      <c r="H19" s="213" t="s">
        <v>6</v>
      </c>
    </row>
    <row r="20" spans="1:11">
      <c r="A20" s="243">
        <v>1</v>
      </c>
      <c r="B20" s="212" t="s">
        <v>351</v>
      </c>
      <c r="C20" s="11">
        <v>10</v>
      </c>
      <c r="D20" s="11">
        <v>36</v>
      </c>
      <c r="E20" s="144">
        <f>(D20-C20)/C20</f>
        <v>2.6</v>
      </c>
      <c r="F20" s="11">
        <v>10</v>
      </c>
      <c r="G20" s="11">
        <v>36</v>
      </c>
      <c r="H20" s="151">
        <f>(G20-F20)/F20</f>
        <v>2.6</v>
      </c>
    </row>
    <row r="21" spans="1:11">
      <c r="A21" s="243">
        <v>2</v>
      </c>
      <c r="B21" s="212" t="s">
        <v>305</v>
      </c>
      <c r="C21" s="11">
        <v>3</v>
      </c>
      <c r="D21" s="11">
        <v>26</v>
      </c>
      <c r="E21" s="144">
        <f>(D21-C21)/C21</f>
        <v>7.666666666666667</v>
      </c>
      <c r="F21" s="11">
        <v>3</v>
      </c>
      <c r="G21" s="11">
        <v>26</v>
      </c>
      <c r="H21" s="151">
        <f>(G21-F21)/F21</f>
        <v>7.666666666666667</v>
      </c>
    </row>
    <row r="22" spans="1:11">
      <c r="A22" s="243">
        <v>3</v>
      </c>
      <c r="B22" s="212" t="s">
        <v>359</v>
      </c>
      <c r="C22" s="11">
        <v>0</v>
      </c>
      <c r="D22" s="11">
        <v>24</v>
      </c>
      <c r="E22" s="459">
        <v>0</v>
      </c>
      <c r="F22" s="11">
        <v>0</v>
      </c>
      <c r="G22" s="11">
        <v>24</v>
      </c>
      <c r="H22" s="460">
        <v>0</v>
      </c>
    </row>
    <row r="23" spans="1:11">
      <c r="A23" s="243">
        <v>4</v>
      </c>
      <c r="B23" s="212" t="s">
        <v>304</v>
      </c>
      <c r="C23" s="11">
        <v>13</v>
      </c>
      <c r="D23" s="11">
        <v>13</v>
      </c>
      <c r="E23" s="144">
        <f>(D23-C23)/C23</f>
        <v>0</v>
      </c>
      <c r="F23" s="11">
        <v>13</v>
      </c>
      <c r="G23" s="11">
        <v>13</v>
      </c>
      <c r="H23" s="151">
        <f>(G23-F23)/F23</f>
        <v>0</v>
      </c>
    </row>
    <row r="24" spans="1:11">
      <c r="A24" s="243">
        <v>5</v>
      </c>
      <c r="B24" s="212" t="s">
        <v>350</v>
      </c>
      <c r="C24" s="11">
        <v>0</v>
      </c>
      <c r="D24" s="11">
        <v>12</v>
      </c>
      <c r="E24" s="459">
        <v>0</v>
      </c>
      <c r="F24" s="11">
        <v>0</v>
      </c>
      <c r="G24" s="11">
        <v>12</v>
      </c>
      <c r="H24" s="460">
        <v>0</v>
      </c>
    </row>
    <row r="25" spans="1:11">
      <c r="A25" s="243">
        <v>5</v>
      </c>
      <c r="B25" s="212" t="s">
        <v>349</v>
      </c>
      <c r="C25" s="11">
        <v>0</v>
      </c>
      <c r="D25" s="11">
        <v>12</v>
      </c>
      <c r="E25" s="459">
        <v>0</v>
      </c>
      <c r="F25" s="11">
        <v>0</v>
      </c>
      <c r="G25" s="11">
        <v>12</v>
      </c>
      <c r="H25" s="460">
        <v>0</v>
      </c>
    </row>
    <row r="26" spans="1:11" ht="20.25">
      <c r="A26" s="243">
        <v>7</v>
      </c>
      <c r="B26" s="212" t="s">
        <v>303</v>
      </c>
      <c r="C26" s="11">
        <v>20</v>
      </c>
      <c r="D26" s="11">
        <v>11</v>
      </c>
      <c r="E26" s="144">
        <f>(D26-C26)/C26</f>
        <v>-0.45</v>
      </c>
      <c r="F26" s="11">
        <v>20</v>
      </c>
      <c r="G26" s="11">
        <v>11</v>
      </c>
      <c r="H26" s="151">
        <f>(G26-F26)/F26</f>
        <v>-0.45</v>
      </c>
      <c r="I26" s="106"/>
      <c r="J26" s="106"/>
      <c r="K26" s="106"/>
    </row>
    <row r="27" spans="1:11">
      <c r="A27" s="243">
        <v>7</v>
      </c>
      <c r="B27" s="212" t="s">
        <v>348</v>
      </c>
      <c r="C27" s="11">
        <v>2</v>
      </c>
      <c r="D27" s="11">
        <v>11</v>
      </c>
      <c r="E27" s="144">
        <f>(D27-C27)/C27</f>
        <v>4.5</v>
      </c>
      <c r="F27" s="11">
        <v>2</v>
      </c>
      <c r="G27" s="11">
        <v>11</v>
      </c>
      <c r="H27" s="151">
        <f>(G27-F27)/F27</f>
        <v>4.5</v>
      </c>
    </row>
    <row r="28" spans="1:11">
      <c r="A28" s="243">
        <v>7</v>
      </c>
      <c r="B28" s="212" t="s">
        <v>302</v>
      </c>
      <c r="C28" s="11">
        <v>12</v>
      </c>
      <c r="D28" s="11">
        <v>11</v>
      </c>
      <c r="E28" s="144">
        <f>(D28-C28)/C28</f>
        <v>-8.3333333333333329E-2</v>
      </c>
      <c r="F28" s="11">
        <v>12</v>
      </c>
      <c r="G28" s="11">
        <v>11</v>
      </c>
      <c r="H28" s="151">
        <f>(G28-F28)/F28</f>
        <v>-8.3333333333333329E-2</v>
      </c>
    </row>
    <row r="29" spans="1:11">
      <c r="A29" s="243">
        <v>10</v>
      </c>
      <c r="B29" s="212" t="s">
        <v>300</v>
      </c>
      <c r="C29" s="11">
        <v>3</v>
      </c>
      <c r="D29" s="11">
        <v>10</v>
      </c>
      <c r="E29" s="144">
        <f>(D29-C29)/C29</f>
        <v>2.3333333333333335</v>
      </c>
      <c r="F29" s="11">
        <v>3</v>
      </c>
      <c r="G29" s="11">
        <v>10</v>
      </c>
      <c r="H29" s="151">
        <f>(G29-F29)/F29</f>
        <v>2.3333333333333335</v>
      </c>
    </row>
    <row r="30" spans="1:11">
      <c r="A30" s="243">
        <v>10</v>
      </c>
      <c r="B30" s="212" t="s">
        <v>301</v>
      </c>
      <c r="C30" s="11">
        <v>13</v>
      </c>
      <c r="D30" s="11">
        <v>10</v>
      </c>
      <c r="E30" s="144">
        <f>(D30-C30)/C30</f>
        <v>-0.23076923076923078</v>
      </c>
      <c r="F30" s="11">
        <v>13</v>
      </c>
      <c r="G30" s="11">
        <v>10</v>
      </c>
      <c r="H30" s="151">
        <f>(G30-F30)/F30</f>
        <v>-0.23076923076923078</v>
      </c>
    </row>
    <row r="31" spans="1:11" ht="18" thickBot="1">
      <c r="A31" s="244">
        <v>10</v>
      </c>
      <c r="B31" s="211" t="s">
        <v>299</v>
      </c>
      <c r="C31" s="168">
        <v>5</v>
      </c>
      <c r="D31" s="168">
        <v>10</v>
      </c>
      <c r="E31" s="194">
        <f>(D31-C31)/C31</f>
        <v>1</v>
      </c>
      <c r="F31" s="168">
        <v>5</v>
      </c>
      <c r="G31" s="168">
        <v>10</v>
      </c>
      <c r="H31" s="195">
        <f>(G31-F31)/F31</f>
        <v>1</v>
      </c>
    </row>
    <row r="32" spans="1:11">
      <c r="A32" s="458"/>
      <c r="B32" s="179"/>
      <c r="C32" s="457"/>
      <c r="D32" s="457"/>
      <c r="E32" s="179"/>
      <c r="F32" s="457"/>
      <c r="G32" s="457"/>
      <c r="H32" s="179"/>
    </row>
    <row r="33" spans="1:8" s="106" customFormat="1" ht="21" thickBot="1">
      <c r="A33" s="325" t="s">
        <v>347</v>
      </c>
      <c r="B33" s="326"/>
      <c r="C33" s="326"/>
      <c r="D33" s="326"/>
      <c r="E33" s="326"/>
      <c r="F33" s="326"/>
      <c r="G33" s="326"/>
      <c r="H33" s="326"/>
    </row>
    <row r="34" spans="1:8">
      <c r="A34" s="308" t="s">
        <v>196</v>
      </c>
      <c r="B34" s="374" t="s">
        <v>346</v>
      </c>
      <c r="C34" s="376" t="s">
        <v>345</v>
      </c>
      <c r="D34" s="376"/>
      <c r="E34" s="376"/>
      <c r="F34" s="376" t="s">
        <v>5</v>
      </c>
      <c r="G34" s="376"/>
      <c r="H34" s="377"/>
    </row>
    <row r="35" spans="1:8">
      <c r="A35" s="309"/>
      <c r="B35" s="375"/>
      <c r="C35" s="214" t="s">
        <v>344</v>
      </c>
      <c r="D35" s="214" t="s">
        <v>343</v>
      </c>
      <c r="E35" s="214" t="s">
        <v>6</v>
      </c>
      <c r="F35" s="214" t="s">
        <v>344</v>
      </c>
      <c r="G35" s="214" t="s">
        <v>343</v>
      </c>
      <c r="H35" s="213" t="s">
        <v>6</v>
      </c>
    </row>
    <row r="36" spans="1:8">
      <c r="A36" s="243">
        <v>1</v>
      </c>
      <c r="B36" s="212" t="s">
        <v>298</v>
      </c>
      <c r="C36" s="11">
        <v>147</v>
      </c>
      <c r="D36" s="11">
        <v>21</v>
      </c>
      <c r="E36" s="144">
        <f>(D36-C36)/C36</f>
        <v>-0.8571428571428571</v>
      </c>
      <c r="F36" s="11">
        <v>147</v>
      </c>
      <c r="G36" s="11">
        <v>21</v>
      </c>
      <c r="H36" s="151">
        <f>(G36-F36)/F36</f>
        <v>-0.8571428571428571</v>
      </c>
    </row>
    <row r="37" spans="1:8">
      <c r="A37" s="243">
        <v>2</v>
      </c>
      <c r="B37" s="212" t="s">
        <v>297</v>
      </c>
      <c r="C37" s="11">
        <v>17</v>
      </c>
      <c r="D37" s="11">
        <v>18</v>
      </c>
      <c r="E37" s="144">
        <f>(D37-C37)/C37</f>
        <v>5.8823529411764705E-2</v>
      </c>
      <c r="F37" s="11">
        <v>17</v>
      </c>
      <c r="G37" s="11">
        <v>18</v>
      </c>
      <c r="H37" s="151">
        <f>(G37-F37)/F37</f>
        <v>5.8823529411764705E-2</v>
      </c>
    </row>
    <row r="38" spans="1:8">
      <c r="A38" s="243">
        <v>3</v>
      </c>
      <c r="B38" s="212" t="s">
        <v>296</v>
      </c>
      <c r="C38" s="11">
        <v>12</v>
      </c>
      <c r="D38" s="11">
        <v>17</v>
      </c>
      <c r="E38" s="144">
        <f>(D38-C38)/C38</f>
        <v>0.41666666666666669</v>
      </c>
      <c r="F38" s="11">
        <v>12</v>
      </c>
      <c r="G38" s="11">
        <v>17</v>
      </c>
      <c r="H38" s="151">
        <f>(G38-F38)/F38</f>
        <v>0.41666666666666669</v>
      </c>
    </row>
    <row r="39" spans="1:8">
      <c r="A39" s="243">
        <v>4</v>
      </c>
      <c r="B39" s="212" t="s">
        <v>360</v>
      </c>
      <c r="C39" s="11">
        <v>0</v>
      </c>
      <c r="D39" s="11">
        <v>14</v>
      </c>
      <c r="E39" s="459">
        <v>0</v>
      </c>
      <c r="F39" s="11">
        <v>0</v>
      </c>
      <c r="G39" s="11">
        <v>14</v>
      </c>
      <c r="H39" s="460">
        <v>0</v>
      </c>
    </row>
    <row r="40" spans="1:8">
      <c r="A40" s="243">
        <v>5</v>
      </c>
      <c r="B40" s="212" t="s">
        <v>342</v>
      </c>
      <c r="C40" s="11">
        <v>6</v>
      </c>
      <c r="D40" s="11">
        <v>13</v>
      </c>
      <c r="E40" s="144">
        <f>(D40-C40)/C40</f>
        <v>1.1666666666666667</v>
      </c>
      <c r="F40" s="11">
        <v>6</v>
      </c>
      <c r="G40" s="11">
        <v>13</v>
      </c>
      <c r="H40" s="151">
        <f>(G40-F40)/F40</f>
        <v>1.1666666666666667</v>
      </c>
    </row>
    <row r="41" spans="1:8">
      <c r="A41" s="243">
        <v>5</v>
      </c>
      <c r="B41" s="212" t="s">
        <v>295</v>
      </c>
      <c r="C41" s="11">
        <v>8</v>
      </c>
      <c r="D41" s="11">
        <v>13</v>
      </c>
      <c r="E41" s="144">
        <f>(D41-C41)/C41</f>
        <v>0.625</v>
      </c>
      <c r="F41" s="11">
        <v>8</v>
      </c>
      <c r="G41" s="11">
        <v>13</v>
      </c>
      <c r="H41" s="151">
        <f>(G41-F41)/F41</f>
        <v>0.625</v>
      </c>
    </row>
    <row r="42" spans="1:8">
      <c r="A42" s="243">
        <v>7</v>
      </c>
      <c r="B42" s="212" t="s">
        <v>294</v>
      </c>
      <c r="C42" s="11">
        <v>9</v>
      </c>
      <c r="D42" s="11">
        <v>12</v>
      </c>
      <c r="E42" s="144">
        <f>(D42-C42)/C42</f>
        <v>0.33333333333333331</v>
      </c>
      <c r="F42" s="11">
        <v>9</v>
      </c>
      <c r="G42" s="11">
        <v>12</v>
      </c>
      <c r="H42" s="151">
        <f>(G42-F42)/F42</f>
        <v>0.33333333333333331</v>
      </c>
    </row>
    <row r="43" spans="1:8">
      <c r="A43" s="243">
        <v>7</v>
      </c>
      <c r="B43" s="212" t="s">
        <v>293</v>
      </c>
      <c r="C43" s="11">
        <v>14</v>
      </c>
      <c r="D43" s="11">
        <v>12</v>
      </c>
      <c r="E43" s="144">
        <f>(D43-C43)/C43</f>
        <v>-0.14285714285714285</v>
      </c>
      <c r="F43" s="11">
        <v>14</v>
      </c>
      <c r="G43" s="11">
        <v>12</v>
      </c>
      <c r="H43" s="151">
        <f>(G43-F43)/F43</f>
        <v>-0.14285714285714285</v>
      </c>
    </row>
    <row r="44" spans="1:8">
      <c r="A44" s="243">
        <v>9</v>
      </c>
      <c r="B44" s="212" t="s">
        <v>361</v>
      </c>
      <c r="C44" s="11">
        <v>8</v>
      </c>
      <c r="D44" s="11">
        <v>11</v>
      </c>
      <c r="E44" s="144">
        <f>(D44-C44)/C44</f>
        <v>0.375</v>
      </c>
      <c r="F44" s="11">
        <v>8</v>
      </c>
      <c r="G44" s="11">
        <v>11</v>
      </c>
      <c r="H44" s="151">
        <f>(G44-F44)/F44</f>
        <v>0.375</v>
      </c>
    </row>
    <row r="45" spans="1:8">
      <c r="A45" s="243">
        <v>9</v>
      </c>
      <c r="B45" s="212" t="s">
        <v>341</v>
      </c>
      <c r="C45" s="11">
        <v>0</v>
      </c>
      <c r="D45" s="11">
        <v>11</v>
      </c>
      <c r="E45" s="459">
        <v>0</v>
      </c>
      <c r="F45" s="11">
        <v>0</v>
      </c>
      <c r="G45" s="11">
        <v>11</v>
      </c>
      <c r="H45" s="460">
        <v>0</v>
      </c>
    </row>
    <row r="46" spans="1:8">
      <c r="A46" s="243">
        <v>9</v>
      </c>
      <c r="B46" s="212" t="s">
        <v>340</v>
      </c>
      <c r="C46" s="11">
        <v>0</v>
      </c>
      <c r="D46" s="11">
        <v>11</v>
      </c>
      <c r="E46" s="459">
        <v>0</v>
      </c>
      <c r="F46" s="11">
        <v>0</v>
      </c>
      <c r="G46" s="11">
        <v>11</v>
      </c>
      <c r="H46" s="460">
        <v>0</v>
      </c>
    </row>
    <row r="47" spans="1:8">
      <c r="A47" s="243">
        <v>9</v>
      </c>
      <c r="B47" s="212" t="s">
        <v>339</v>
      </c>
      <c r="C47" s="11">
        <v>21</v>
      </c>
      <c r="D47" s="11">
        <v>11</v>
      </c>
      <c r="E47" s="144">
        <f>(D47-C47)/C47</f>
        <v>-0.47619047619047616</v>
      </c>
      <c r="F47" s="11">
        <v>21</v>
      </c>
      <c r="G47" s="11">
        <v>11</v>
      </c>
      <c r="H47" s="151">
        <f>(G47-F47)/F47</f>
        <v>-0.47619047619047616</v>
      </c>
    </row>
    <row r="48" spans="1:8" ht="33">
      <c r="A48" s="243">
        <v>9</v>
      </c>
      <c r="B48" s="231" t="s">
        <v>338</v>
      </c>
      <c r="C48" s="11">
        <v>0</v>
      </c>
      <c r="D48" s="11">
        <v>11</v>
      </c>
      <c r="E48" s="459">
        <v>0</v>
      </c>
      <c r="F48" s="11">
        <v>0</v>
      </c>
      <c r="G48" s="11">
        <v>11</v>
      </c>
      <c r="H48" s="460">
        <v>0</v>
      </c>
    </row>
    <row r="49" spans="1:8">
      <c r="A49" s="243">
        <v>9</v>
      </c>
      <c r="B49" s="212" t="s">
        <v>337</v>
      </c>
      <c r="C49" s="11">
        <v>7</v>
      </c>
      <c r="D49" s="11">
        <v>11</v>
      </c>
      <c r="E49" s="144">
        <f>(D49-C49)/C49</f>
        <v>0.5714285714285714</v>
      </c>
      <c r="F49" s="11">
        <v>7</v>
      </c>
      <c r="G49" s="11">
        <v>11</v>
      </c>
      <c r="H49" s="151">
        <f>(G49-F49)/F49</f>
        <v>0.5714285714285714</v>
      </c>
    </row>
    <row r="50" spans="1:8">
      <c r="A50" s="243">
        <v>9</v>
      </c>
      <c r="B50" s="212" t="s">
        <v>292</v>
      </c>
      <c r="C50" s="11">
        <v>2</v>
      </c>
      <c r="D50" s="11">
        <v>11</v>
      </c>
      <c r="E50" s="144">
        <f>(D50-C50)/C50</f>
        <v>4.5</v>
      </c>
      <c r="F50" s="11">
        <v>2</v>
      </c>
      <c r="G50" s="11">
        <v>11</v>
      </c>
      <c r="H50" s="151">
        <f>(G50-F50)/F50</f>
        <v>4.5</v>
      </c>
    </row>
    <row r="51" spans="1:8">
      <c r="A51" s="243">
        <v>9</v>
      </c>
      <c r="B51" s="212" t="s">
        <v>291</v>
      </c>
      <c r="C51" s="11">
        <v>4</v>
      </c>
      <c r="D51" s="11">
        <v>11</v>
      </c>
      <c r="E51" s="144">
        <f>(D51-C51)/C51</f>
        <v>1.75</v>
      </c>
      <c r="F51" s="11">
        <v>4</v>
      </c>
      <c r="G51" s="11">
        <v>11</v>
      </c>
      <c r="H51" s="151">
        <f>(G51-F51)/F51</f>
        <v>1.75</v>
      </c>
    </row>
    <row r="52" spans="1:8" ht="18" thickBot="1">
      <c r="A52" s="244">
        <v>9</v>
      </c>
      <c r="B52" s="211" t="s">
        <v>336</v>
      </c>
      <c r="C52" s="168">
        <v>26</v>
      </c>
      <c r="D52" s="168">
        <v>11</v>
      </c>
      <c r="E52" s="194">
        <f>(D52-C52)/C52</f>
        <v>-0.57692307692307687</v>
      </c>
      <c r="F52" s="168">
        <v>26</v>
      </c>
      <c r="G52" s="168">
        <v>11</v>
      </c>
      <c r="H52" s="195">
        <f>(G52-F52)/F52</f>
        <v>-0.57692307692307687</v>
      </c>
    </row>
  </sheetData>
  <mergeCells count="17">
    <mergeCell ref="A1:H1"/>
    <mergeCell ref="A2:H2"/>
    <mergeCell ref="A3:H3"/>
    <mergeCell ref="A4:A5"/>
    <mergeCell ref="B4:B5"/>
    <mergeCell ref="C4:E4"/>
    <mergeCell ref="F4:H4"/>
    <mergeCell ref="A34:A35"/>
    <mergeCell ref="B34:B35"/>
    <mergeCell ref="C34:E34"/>
    <mergeCell ref="F34:H34"/>
    <mergeCell ref="A17:H17"/>
    <mergeCell ref="A18:A19"/>
    <mergeCell ref="B18:B19"/>
    <mergeCell ref="C18:E18"/>
    <mergeCell ref="F18:H18"/>
    <mergeCell ref="A33:H33"/>
  </mergeCells>
  <phoneticPr fontId="2" type="noConversion"/>
  <pageMargins left="0.7" right="0.7" top="0.75" bottom="0.75" header="0.3" footer="0.3"/>
  <pageSetup paperSize="9" scale="77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W34"/>
  <sheetViews>
    <sheetView view="pageBreakPreview" zoomScaleSheetLayoutView="100" workbookViewId="0">
      <selection activeCell="G15" sqref="G15"/>
    </sheetView>
  </sheetViews>
  <sheetFormatPr defaultRowHeight="13.5"/>
  <cols>
    <col min="1" max="1" width="7.6640625" style="107" customWidth="1"/>
    <col min="2" max="4" width="6.6640625" style="107" bestFit="1" customWidth="1"/>
    <col min="5" max="5" width="7.33203125" style="107" bestFit="1" customWidth="1"/>
    <col min="6" max="6" width="6.6640625" style="107" bestFit="1" customWidth="1"/>
    <col min="7" max="7" width="5.77734375" style="107" bestFit="1" customWidth="1"/>
    <col min="8" max="8" width="6.6640625" style="107" bestFit="1" customWidth="1"/>
    <col min="9" max="9" width="6" style="107" bestFit="1" customWidth="1"/>
    <col min="10" max="10" width="6.6640625" style="107" bestFit="1" customWidth="1"/>
    <col min="11" max="11" width="6" style="107" bestFit="1" customWidth="1"/>
    <col min="12" max="12" width="7.33203125" style="107" bestFit="1" customWidth="1"/>
    <col min="13" max="15" width="7.44140625" style="107" bestFit="1" customWidth="1"/>
    <col min="16" max="16" width="7.33203125" style="107" bestFit="1" customWidth="1"/>
    <col min="17" max="17" width="6.6640625" style="107" customWidth="1"/>
    <col min="18" max="18" width="5" style="107" customWidth="1"/>
    <col min="19" max="19" width="7.44140625" style="107" bestFit="1" customWidth="1"/>
    <col min="20" max="20" width="6.5546875" style="107" customWidth="1"/>
    <col min="21" max="21" width="7.44140625" style="107" bestFit="1" customWidth="1"/>
    <col min="22" max="22" width="6.109375" style="107" customWidth="1"/>
    <col min="23" max="23" width="7.33203125" style="107" bestFit="1" customWidth="1"/>
    <col min="24" max="256" width="8.88671875" style="107"/>
    <col min="257" max="257" width="7.6640625" style="107" customWidth="1"/>
    <col min="258" max="260" width="6.6640625" style="107" bestFit="1" customWidth="1"/>
    <col min="261" max="261" width="7.33203125" style="107" bestFit="1" customWidth="1"/>
    <col min="262" max="262" width="6.6640625" style="107" bestFit="1" customWidth="1"/>
    <col min="263" max="263" width="5.77734375" style="107" bestFit="1" customWidth="1"/>
    <col min="264" max="264" width="6.6640625" style="107" bestFit="1" customWidth="1"/>
    <col min="265" max="265" width="6" style="107" bestFit="1" customWidth="1"/>
    <col min="266" max="266" width="6.6640625" style="107" bestFit="1" customWidth="1"/>
    <col min="267" max="267" width="6" style="107" bestFit="1" customWidth="1"/>
    <col min="268" max="268" width="7.33203125" style="107" bestFit="1" customWidth="1"/>
    <col min="269" max="271" width="7.44140625" style="107" bestFit="1" customWidth="1"/>
    <col min="272" max="272" width="7.33203125" style="107" bestFit="1" customWidth="1"/>
    <col min="273" max="273" width="6.6640625" style="107" customWidth="1"/>
    <col min="274" max="274" width="5" style="107" customWidth="1"/>
    <col min="275" max="275" width="7.44140625" style="107" bestFit="1" customWidth="1"/>
    <col min="276" max="276" width="6.5546875" style="107" customWidth="1"/>
    <col min="277" max="277" width="7.44140625" style="107" bestFit="1" customWidth="1"/>
    <col min="278" max="278" width="6.109375" style="107" customWidth="1"/>
    <col min="279" max="279" width="7.33203125" style="107" bestFit="1" customWidth="1"/>
    <col min="280" max="512" width="8.88671875" style="107"/>
    <col min="513" max="513" width="7.6640625" style="107" customWidth="1"/>
    <col min="514" max="516" width="6.6640625" style="107" bestFit="1" customWidth="1"/>
    <col min="517" max="517" width="7.33203125" style="107" bestFit="1" customWidth="1"/>
    <col min="518" max="518" width="6.6640625" style="107" bestFit="1" customWidth="1"/>
    <col min="519" max="519" width="5.77734375" style="107" bestFit="1" customWidth="1"/>
    <col min="520" max="520" width="6.6640625" style="107" bestFit="1" customWidth="1"/>
    <col min="521" max="521" width="6" style="107" bestFit="1" customWidth="1"/>
    <col min="522" max="522" width="6.6640625" style="107" bestFit="1" customWidth="1"/>
    <col min="523" max="523" width="6" style="107" bestFit="1" customWidth="1"/>
    <col min="524" max="524" width="7.33203125" style="107" bestFit="1" customWidth="1"/>
    <col min="525" max="527" width="7.44140625" style="107" bestFit="1" customWidth="1"/>
    <col min="528" max="528" width="7.33203125" style="107" bestFit="1" customWidth="1"/>
    <col min="529" max="529" width="6.6640625" style="107" customWidth="1"/>
    <col min="530" max="530" width="5" style="107" customWidth="1"/>
    <col min="531" max="531" width="7.44140625" style="107" bestFit="1" customWidth="1"/>
    <col min="532" max="532" width="6.5546875" style="107" customWidth="1"/>
    <col min="533" max="533" width="7.44140625" style="107" bestFit="1" customWidth="1"/>
    <col min="534" max="534" width="6.109375" style="107" customWidth="1"/>
    <col min="535" max="535" width="7.33203125" style="107" bestFit="1" customWidth="1"/>
    <col min="536" max="768" width="8.88671875" style="107"/>
    <col min="769" max="769" width="7.6640625" style="107" customWidth="1"/>
    <col min="770" max="772" width="6.6640625" style="107" bestFit="1" customWidth="1"/>
    <col min="773" max="773" width="7.33203125" style="107" bestFit="1" customWidth="1"/>
    <col min="774" max="774" width="6.6640625" style="107" bestFit="1" customWidth="1"/>
    <col min="775" max="775" width="5.77734375" style="107" bestFit="1" customWidth="1"/>
    <col min="776" max="776" width="6.6640625" style="107" bestFit="1" customWidth="1"/>
    <col min="777" max="777" width="6" style="107" bestFit="1" customWidth="1"/>
    <col min="778" max="778" width="6.6640625" style="107" bestFit="1" customWidth="1"/>
    <col min="779" max="779" width="6" style="107" bestFit="1" customWidth="1"/>
    <col min="780" max="780" width="7.33203125" style="107" bestFit="1" customWidth="1"/>
    <col min="781" max="783" width="7.44140625" style="107" bestFit="1" customWidth="1"/>
    <col min="784" max="784" width="7.33203125" style="107" bestFit="1" customWidth="1"/>
    <col min="785" max="785" width="6.6640625" style="107" customWidth="1"/>
    <col min="786" max="786" width="5" style="107" customWidth="1"/>
    <col min="787" max="787" width="7.44140625" style="107" bestFit="1" customWidth="1"/>
    <col min="788" max="788" width="6.5546875" style="107" customWidth="1"/>
    <col min="789" max="789" width="7.44140625" style="107" bestFit="1" customWidth="1"/>
    <col min="790" max="790" width="6.109375" style="107" customWidth="1"/>
    <col min="791" max="791" width="7.33203125" style="107" bestFit="1" customWidth="1"/>
    <col min="792" max="1024" width="8.88671875" style="107"/>
    <col min="1025" max="1025" width="7.6640625" style="107" customWidth="1"/>
    <col min="1026" max="1028" width="6.6640625" style="107" bestFit="1" customWidth="1"/>
    <col min="1029" max="1029" width="7.33203125" style="107" bestFit="1" customWidth="1"/>
    <col min="1030" max="1030" width="6.6640625" style="107" bestFit="1" customWidth="1"/>
    <col min="1031" max="1031" width="5.77734375" style="107" bestFit="1" customWidth="1"/>
    <col min="1032" max="1032" width="6.6640625" style="107" bestFit="1" customWidth="1"/>
    <col min="1033" max="1033" width="6" style="107" bestFit="1" customWidth="1"/>
    <col min="1034" max="1034" width="6.6640625" style="107" bestFit="1" customWidth="1"/>
    <col min="1035" max="1035" width="6" style="107" bestFit="1" customWidth="1"/>
    <col min="1036" max="1036" width="7.33203125" style="107" bestFit="1" customWidth="1"/>
    <col min="1037" max="1039" width="7.44140625" style="107" bestFit="1" customWidth="1"/>
    <col min="1040" max="1040" width="7.33203125" style="107" bestFit="1" customWidth="1"/>
    <col min="1041" max="1041" width="6.6640625" style="107" customWidth="1"/>
    <col min="1042" max="1042" width="5" style="107" customWidth="1"/>
    <col min="1043" max="1043" width="7.44140625" style="107" bestFit="1" customWidth="1"/>
    <col min="1044" max="1044" width="6.5546875" style="107" customWidth="1"/>
    <col min="1045" max="1045" width="7.44140625" style="107" bestFit="1" customWidth="1"/>
    <col min="1046" max="1046" width="6.109375" style="107" customWidth="1"/>
    <col min="1047" max="1047" width="7.33203125" style="107" bestFit="1" customWidth="1"/>
    <col min="1048" max="1280" width="8.88671875" style="107"/>
    <col min="1281" max="1281" width="7.6640625" style="107" customWidth="1"/>
    <col min="1282" max="1284" width="6.6640625" style="107" bestFit="1" customWidth="1"/>
    <col min="1285" max="1285" width="7.33203125" style="107" bestFit="1" customWidth="1"/>
    <col min="1286" max="1286" width="6.6640625" style="107" bestFit="1" customWidth="1"/>
    <col min="1287" max="1287" width="5.77734375" style="107" bestFit="1" customWidth="1"/>
    <col min="1288" max="1288" width="6.6640625" style="107" bestFit="1" customWidth="1"/>
    <col min="1289" max="1289" width="6" style="107" bestFit="1" customWidth="1"/>
    <col min="1290" max="1290" width="6.6640625" style="107" bestFit="1" customWidth="1"/>
    <col min="1291" max="1291" width="6" style="107" bestFit="1" customWidth="1"/>
    <col min="1292" max="1292" width="7.33203125" style="107" bestFit="1" customWidth="1"/>
    <col min="1293" max="1295" width="7.44140625" style="107" bestFit="1" customWidth="1"/>
    <col min="1296" max="1296" width="7.33203125" style="107" bestFit="1" customWidth="1"/>
    <col min="1297" max="1297" width="6.6640625" style="107" customWidth="1"/>
    <col min="1298" max="1298" width="5" style="107" customWidth="1"/>
    <col min="1299" max="1299" width="7.44140625" style="107" bestFit="1" customWidth="1"/>
    <col min="1300" max="1300" width="6.5546875" style="107" customWidth="1"/>
    <col min="1301" max="1301" width="7.44140625" style="107" bestFit="1" customWidth="1"/>
    <col min="1302" max="1302" width="6.109375" style="107" customWidth="1"/>
    <col min="1303" max="1303" width="7.33203125" style="107" bestFit="1" customWidth="1"/>
    <col min="1304" max="1536" width="8.88671875" style="107"/>
    <col min="1537" max="1537" width="7.6640625" style="107" customWidth="1"/>
    <col min="1538" max="1540" width="6.6640625" style="107" bestFit="1" customWidth="1"/>
    <col min="1541" max="1541" width="7.33203125" style="107" bestFit="1" customWidth="1"/>
    <col min="1542" max="1542" width="6.6640625" style="107" bestFit="1" customWidth="1"/>
    <col min="1543" max="1543" width="5.77734375" style="107" bestFit="1" customWidth="1"/>
    <col min="1544" max="1544" width="6.6640625" style="107" bestFit="1" customWidth="1"/>
    <col min="1545" max="1545" width="6" style="107" bestFit="1" customWidth="1"/>
    <col min="1546" max="1546" width="6.6640625" style="107" bestFit="1" customWidth="1"/>
    <col min="1547" max="1547" width="6" style="107" bestFit="1" customWidth="1"/>
    <col min="1548" max="1548" width="7.33203125" style="107" bestFit="1" customWidth="1"/>
    <col min="1549" max="1551" width="7.44140625" style="107" bestFit="1" customWidth="1"/>
    <col min="1552" max="1552" width="7.33203125" style="107" bestFit="1" customWidth="1"/>
    <col min="1553" max="1553" width="6.6640625" style="107" customWidth="1"/>
    <col min="1554" max="1554" width="5" style="107" customWidth="1"/>
    <col min="1555" max="1555" width="7.44140625" style="107" bestFit="1" customWidth="1"/>
    <col min="1556" max="1556" width="6.5546875" style="107" customWidth="1"/>
    <col min="1557" max="1557" width="7.44140625" style="107" bestFit="1" customWidth="1"/>
    <col min="1558" max="1558" width="6.109375" style="107" customWidth="1"/>
    <col min="1559" max="1559" width="7.33203125" style="107" bestFit="1" customWidth="1"/>
    <col min="1560" max="1792" width="8.88671875" style="107"/>
    <col min="1793" max="1793" width="7.6640625" style="107" customWidth="1"/>
    <col min="1794" max="1796" width="6.6640625" style="107" bestFit="1" customWidth="1"/>
    <col min="1797" max="1797" width="7.33203125" style="107" bestFit="1" customWidth="1"/>
    <col min="1798" max="1798" width="6.6640625" style="107" bestFit="1" customWidth="1"/>
    <col min="1799" max="1799" width="5.77734375" style="107" bestFit="1" customWidth="1"/>
    <col min="1800" max="1800" width="6.6640625" style="107" bestFit="1" customWidth="1"/>
    <col min="1801" max="1801" width="6" style="107" bestFit="1" customWidth="1"/>
    <col min="1802" max="1802" width="6.6640625" style="107" bestFit="1" customWidth="1"/>
    <col min="1803" max="1803" width="6" style="107" bestFit="1" customWidth="1"/>
    <col min="1804" max="1804" width="7.33203125" style="107" bestFit="1" customWidth="1"/>
    <col min="1805" max="1807" width="7.44140625" style="107" bestFit="1" customWidth="1"/>
    <col min="1808" max="1808" width="7.33203125" style="107" bestFit="1" customWidth="1"/>
    <col min="1809" max="1809" width="6.6640625" style="107" customWidth="1"/>
    <col min="1810" max="1810" width="5" style="107" customWidth="1"/>
    <col min="1811" max="1811" width="7.44140625" style="107" bestFit="1" customWidth="1"/>
    <col min="1812" max="1812" width="6.5546875" style="107" customWidth="1"/>
    <col min="1813" max="1813" width="7.44140625" style="107" bestFit="1" customWidth="1"/>
    <col min="1814" max="1814" width="6.109375" style="107" customWidth="1"/>
    <col min="1815" max="1815" width="7.33203125" style="107" bestFit="1" customWidth="1"/>
    <col min="1816" max="2048" width="8.88671875" style="107"/>
    <col min="2049" max="2049" width="7.6640625" style="107" customWidth="1"/>
    <col min="2050" max="2052" width="6.6640625" style="107" bestFit="1" customWidth="1"/>
    <col min="2053" max="2053" width="7.33203125" style="107" bestFit="1" customWidth="1"/>
    <col min="2054" max="2054" width="6.6640625" style="107" bestFit="1" customWidth="1"/>
    <col min="2055" max="2055" width="5.77734375" style="107" bestFit="1" customWidth="1"/>
    <col min="2056" max="2056" width="6.6640625" style="107" bestFit="1" customWidth="1"/>
    <col min="2057" max="2057" width="6" style="107" bestFit="1" customWidth="1"/>
    <col min="2058" max="2058" width="6.6640625" style="107" bestFit="1" customWidth="1"/>
    <col min="2059" max="2059" width="6" style="107" bestFit="1" customWidth="1"/>
    <col min="2060" max="2060" width="7.33203125" style="107" bestFit="1" customWidth="1"/>
    <col min="2061" max="2063" width="7.44140625" style="107" bestFit="1" customWidth="1"/>
    <col min="2064" max="2064" width="7.33203125" style="107" bestFit="1" customWidth="1"/>
    <col min="2065" max="2065" width="6.6640625" style="107" customWidth="1"/>
    <col min="2066" max="2066" width="5" style="107" customWidth="1"/>
    <col min="2067" max="2067" width="7.44140625" style="107" bestFit="1" customWidth="1"/>
    <col min="2068" max="2068" width="6.5546875" style="107" customWidth="1"/>
    <col min="2069" max="2069" width="7.44140625" style="107" bestFit="1" customWidth="1"/>
    <col min="2070" max="2070" width="6.109375" style="107" customWidth="1"/>
    <col min="2071" max="2071" width="7.33203125" style="107" bestFit="1" customWidth="1"/>
    <col min="2072" max="2304" width="8.88671875" style="107"/>
    <col min="2305" max="2305" width="7.6640625" style="107" customWidth="1"/>
    <col min="2306" max="2308" width="6.6640625" style="107" bestFit="1" customWidth="1"/>
    <col min="2309" max="2309" width="7.33203125" style="107" bestFit="1" customWidth="1"/>
    <col min="2310" max="2310" width="6.6640625" style="107" bestFit="1" customWidth="1"/>
    <col min="2311" max="2311" width="5.77734375" style="107" bestFit="1" customWidth="1"/>
    <col min="2312" max="2312" width="6.6640625" style="107" bestFit="1" customWidth="1"/>
    <col min="2313" max="2313" width="6" style="107" bestFit="1" customWidth="1"/>
    <col min="2314" max="2314" width="6.6640625" style="107" bestFit="1" customWidth="1"/>
    <col min="2315" max="2315" width="6" style="107" bestFit="1" customWidth="1"/>
    <col min="2316" max="2316" width="7.33203125" style="107" bestFit="1" customWidth="1"/>
    <col min="2317" max="2319" width="7.44140625" style="107" bestFit="1" customWidth="1"/>
    <col min="2320" max="2320" width="7.33203125" style="107" bestFit="1" customWidth="1"/>
    <col min="2321" max="2321" width="6.6640625" style="107" customWidth="1"/>
    <col min="2322" max="2322" width="5" style="107" customWidth="1"/>
    <col min="2323" max="2323" width="7.44140625" style="107" bestFit="1" customWidth="1"/>
    <col min="2324" max="2324" width="6.5546875" style="107" customWidth="1"/>
    <col min="2325" max="2325" width="7.44140625" style="107" bestFit="1" customWidth="1"/>
    <col min="2326" max="2326" width="6.109375" style="107" customWidth="1"/>
    <col min="2327" max="2327" width="7.33203125" style="107" bestFit="1" customWidth="1"/>
    <col min="2328" max="2560" width="8.88671875" style="107"/>
    <col min="2561" max="2561" width="7.6640625" style="107" customWidth="1"/>
    <col min="2562" max="2564" width="6.6640625" style="107" bestFit="1" customWidth="1"/>
    <col min="2565" max="2565" width="7.33203125" style="107" bestFit="1" customWidth="1"/>
    <col min="2566" max="2566" width="6.6640625" style="107" bestFit="1" customWidth="1"/>
    <col min="2567" max="2567" width="5.77734375" style="107" bestFit="1" customWidth="1"/>
    <col min="2568" max="2568" width="6.6640625" style="107" bestFit="1" customWidth="1"/>
    <col min="2569" max="2569" width="6" style="107" bestFit="1" customWidth="1"/>
    <col min="2570" max="2570" width="6.6640625" style="107" bestFit="1" customWidth="1"/>
    <col min="2571" max="2571" width="6" style="107" bestFit="1" customWidth="1"/>
    <col min="2572" max="2572" width="7.33203125" style="107" bestFit="1" customWidth="1"/>
    <col min="2573" max="2575" width="7.44140625" style="107" bestFit="1" customWidth="1"/>
    <col min="2576" max="2576" width="7.33203125" style="107" bestFit="1" customWidth="1"/>
    <col min="2577" max="2577" width="6.6640625" style="107" customWidth="1"/>
    <col min="2578" max="2578" width="5" style="107" customWidth="1"/>
    <col min="2579" max="2579" width="7.44140625" style="107" bestFit="1" customWidth="1"/>
    <col min="2580" max="2580" width="6.5546875" style="107" customWidth="1"/>
    <col min="2581" max="2581" width="7.44140625" style="107" bestFit="1" customWidth="1"/>
    <col min="2582" max="2582" width="6.109375" style="107" customWidth="1"/>
    <col min="2583" max="2583" width="7.33203125" style="107" bestFit="1" customWidth="1"/>
    <col min="2584" max="2816" width="8.88671875" style="107"/>
    <col min="2817" max="2817" width="7.6640625" style="107" customWidth="1"/>
    <col min="2818" max="2820" width="6.6640625" style="107" bestFit="1" customWidth="1"/>
    <col min="2821" max="2821" width="7.33203125" style="107" bestFit="1" customWidth="1"/>
    <col min="2822" max="2822" width="6.6640625" style="107" bestFit="1" customWidth="1"/>
    <col min="2823" max="2823" width="5.77734375" style="107" bestFit="1" customWidth="1"/>
    <col min="2824" max="2824" width="6.6640625" style="107" bestFit="1" customWidth="1"/>
    <col min="2825" max="2825" width="6" style="107" bestFit="1" customWidth="1"/>
    <col min="2826" max="2826" width="6.6640625" style="107" bestFit="1" customWidth="1"/>
    <col min="2827" max="2827" width="6" style="107" bestFit="1" customWidth="1"/>
    <col min="2828" max="2828" width="7.33203125" style="107" bestFit="1" customWidth="1"/>
    <col min="2829" max="2831" width="7.44140625" style="107" bestFit="1" customWidth="1"/>
    <col min="2832" max="2832" width="7.33203125" style="107" bestFit="1" customWidth="1"/>
    <col min="2833" max="2833" width="6.6640625" style="107" customWidth="1"/>
    <col min="2834" max="2834" width="5" style="107" customWidth="1"/>
    <col min="2835" max="2835" width="7.44140625" style="107" bestFit="1" customWidth="1"/>
    <col min="2836" max="2836" width="6.5546875" style="107" customWidth="1"/>
    <col min="2837" max="2837" width="7.44140625" style="107" bestFit="1" customWidth="1"/>
    <col min="2838" max="2838" width="6.109375" style="107" customWidth="1"/>
    <col min="2839" max="2839" width="7.33203125" style="107" bestFit="1" customWidth="1"/>
    <col min="2840" max="3072" width="8.88671875" style="107"/>
    <col min="3073" max="3073" width="7.6640625" style="107" customWidth="1"/>
    <col min="3074" max="3076" width="6.6640625" style="107" bestFit="1" customWidth="1"/>
    <col min="3077" max="3077" width="7.33203125" style="107" bestFit="1" customWidth="1"/>
    <col min="3078" max="3078" width="6.6640625" style="107" bestFit="1" customWidth="1"/>
    <col min="3079" max="3079" width="5.77734375" style="107" bestFit="1" customWidth="1"/>
    <col min="3080" max="3080" width="6.6640625" style="107" bestFit="1" customWidth="1"/>
    <col min="3081" max="3081" width="6" style="107" bestFit="1" customWidth="1"/>
    <col min="3082" max="3082" width="6.6640625" style="107" bestFit="1" customWidth="1"/>
    <col min="3083" max="3083" width="6" style="107" bestFit="1" customWidth="1"/>
    <col min="3084" max="3084" width="7.33203125" style="107" bestFit="1" customWidth="1"/>
    <col min="3085" max="3087" width="7.44140625" style="107" bestFit="1" customWidth="1"/>
    <col min="3088" max="3088" width="7.33203125" style="107" bestFit="1" customWidth="1"/>
    <col min="3089" max="3089" width="6.6640625" style="107" customWidth="1"/>
    <col min="3090" max="3090" width="5" style="107" customWidth="1"/>
    <col min="3091" max="3091" width="7.44140625" style="107" bestFit="1" customWidth="1"/>
    <col min="3092" max="3092" width="6.5546875" style="107" customWidth="1"/>
    <col min="3093" max="3093" width="7.44140625" style="107" bestFit="1" customWidth="1"/>
    <col min="3094" max="3094" width="6.109375" style="107" customWidth="1"/>
    <col min="3095" max="3095" width="7.33203125" style="107" bestFit="1" customWidth="1"/>
    <col min="3096" max="3328" width="8.88671875" style="107"/>
    <col min="3329" max="3329" width="7.6640625" style="107" customWidth="1"/>
    <col min="3330" max="3332" width="6.6640625" style="107" bestFit="1" customWidth="1"/>
    <col min="3333" max="3333" width="7.33203125" style="107" bestFit="1" customWidth="1"/>
    <col min="3334" max="3334" width="6.6640625" style="107" bestFit="1" customWidth="1"/>
    <col min="3335" max="3335" width="5.77734375" style="107" bestFit="1" customWidth="1"/>
    <col min="3336" max="3336" width="6.6640625" style="107" bestFit="1" customWidth="1"/>
    <col min="3337" max="3337" width="6" style="107" bestFit="1" customWidth="1"/>
    <col min="3338" max="3338" width="6.6640625" style="107" bestFit="1" customWidth="1"/>
    <col min="3339" max="3339" width="6" style="107" bestFit="1" customWidth="1"/>
    <col min="3340" max="3340" width="7.33203125" style="107" bestFit="1" customWidth="1"/>
    <col min="3341" max="3343" width="7.44140625" style="107" bestFit="1" customWidth="1"/>
    <col min="3344" max="3344" width="7.33203125" style="107" bestFit="1" customWidth="1"/>
    <col min="3345" max="3345" width="6.6640625" style="107" customWidth="1"/>
    <col min="3346" max="3346" width="5" style="107" customWidth="1"/>
    <col min="3347" max="3347" width="7.44140625" style="107" bestFit="1" customWidth="1"/>
    <col min="3348" max="3348" width="6.5546875" style="107" customWidth="1"/>
    <col min="3349" max="3349" width="7.44140625" style="107" bestFit="1" customWidth="1"/>
    <col min="3350" max="3350" width="6.109375" style="107" customWidth="1"/>
    <col min="3351" max="3351" width="7.33203125" style="107" bestFit="1" customWidth="1"/>
    <col min="3352" max="3584" width="8.88671875" style="107"/>
    <col min="3585" max="3585" width="7.6640625" style="107" customWidth="1"/>
    <col min="3586" max="3588" width="6.6640625" style="107" bestFit="1" customWidth="1"/>
    <col min="3589" max="3589" width="7.33203125" style="107" bestFit="1" customWidth="1"/>
    <col min="3590" max="3590" width="6.6640625" style="107" bestFit="1" customWidth="1"/>
    <col min="3591" max="3591" width="5.77734375" style="107" bestFit="1" customWidth="1"/>
    <col min="3592" max="3592" width="6.6640625" style="107" bestFit="1" customWidth="1"/>
    <col min="3593" max="3593" width="6" style="107" bestFit="1" customWidth="1"/>
    <col min="3594" max="3594" width="6.6640625" style="107" bestFit="1" customWidth="1"/>
    <col min="3595" max="3595" width="6" style="107" bestFit="1" customWidth="1"/>
    <col min="3596" max="3596" width="7.33203125" style="107" bestFit="1" customWidth="1"/>
    <col min="3597" max="3599" width="7.44140625" style="107" bestFit="1" customWidth="1"/>
    <col min="3600" max="3600" width="7.33203125" style="107" bestFit="1" customWidth="1"/>
    <col min="3601" max="3601" width="6.6640625" style="107" customWidth="1"/>
    <col min="3602" max="3602" width="5" style="107" customWidth="1"/>
    <col min="3603" max="3603" width="7.44140625" style="107" bestFit="1" customWidth="1"/>
    <col min="3604" max="3604" width="6.5546875" style="107" customWidth="1"/>
    <col min="3605" max="3605" width="7.44140625" style="107" bestFit="1" customWidth="1"/>
    <col min="3606" max="3606" width="6.109375" style="107" customWidth="1"/>
    <col min="3607" max="3607" width="7.33203125" style="107" bestFit="1" customWidth="1"/>
    <col min="3608" max="3840" width="8.88671875" style="107"/>
    <col min="3841" max="3841" width="7.6640625" style="107" customWidth="1"/>
    <col min="3842" max="3844" width="6.6640625" style="107" bestFit="1" customWidth="1"/>
    <col min="3845" max="3845" width="7.33203125" style="107" bestFit="1" customWidth="1"/>
    <col min="3846" max="3846" width="6.6640625" style="107" bestFit="1" customWidth="1"/>
    <col min="3847" max="3847" width="5.77734375" style="107" bestFit="1" customWidth="1"/>
    <col min="3848" max="3848" width="6.6640625" style="107" bestFit="1" customWidth="1"/>
    <col min="3849" max="3849" width="6" style="107" bestFit="1" customWidth="1"/>
    <col min="3850" max="3850" width="6.6640625" style="107" bestFit="1" customWidth="1"/>
    <col min="3851" max="3851" width="6" style="107" bestFit="1" customWidth="1"/>
    <col min="3852" max="3852" width="7.33203125" style="107" bestFit="1" customWidth="1"/>
    <col min="3853" max="3855" width="7.44140625" style="107" bestFit="1" customWidth="1"/>
    <col min="3856" max="3856" width="7.33203125" style="107" bestFit="1" customWidth="1"/>
    <col min="3857" max="3857" width="6.6640625" style="107" customWidth="1"/>
    <col min="3858" max="3858" width="5" style="107" customWidth="1"/>
    <col min="3859" max="3859" width="7.44140625" style="107" bestFit="1" customWidth="1"/>
    <col min="3860" max="3860" width="6.5546875" style="107" customWidth="1"/>
    <col min="3861" max="3861" width="7.44140625" style="107" bestFit="1" customWidth="1"/>
    <col min="3862" max="3862" width="6.109375" style="107" customWidth="1"/>
    <col min="3863" max="3863" width="7.33203125" style="107" bestFit="1" customWidth="1"/>
    <col min="3864" max="4096" width="8.88671875" style="107"/>
    <col min="4097" max="4097" width="7.6640625" style="107" customWidth="1"/>
    <col min="4098" max="4100" width="6.6640625" style="107" bestFit="1" customWidth="1"/>
    <col min="4101" max="4101" width="7.33203125" style="107" bestFit="1" customWidth="1"/>
    <col min="4102" max="4102" width="6.6640625" style="107" bestFit="1" customWidth="1"/>
    <col min="4103" max="4103" width="5.77734375" style="107" bestFit="1" customWidth="1"/>
    <col min="4104" max="4104" width="6.6640625" style="107" bestFit="1" customWidth="1"/>
    <col min="4105" max="4105" width="6" style="107" bestFit="1" customWidth="1"/>
    <col min="4106" max="4106" width="6.6640625" style="107" bestFit="1" customWidth="1"/>
    <col min="4107" max="4107" width="6" style="107" bestFit="1" customWidth="1"/>
    <col min="4108" max="4108" width="7.33203125" style="107" bestFit="1" customWidth="1"/>
    <col min="4109" max="4111" width="7.44140625" style="107" bestFit="1" customWidth="1"/>
    <col min="4112" max="4112" width="7.33203125" style="107" bestFit="1" customWidth="1"/>
    <col min="4113" max="4113" width="6.6640625" style="107" customWidth="1"/>
    <col min="4114" max="4114" width="5" style="107" customWidth="1"/>
    <col min="4115" max="4115" width="7.44140625" style="107" bestFit="1" customWidth="1"/>
    <col min="4116" max="4116" width="6.5546875" style="107" customWidth="1"/>
    <col min="4117" max="4117" width="7.44140625" style="107" bestFit="1" customWidth="1"/>
    <col min="4118" max="4118" width="6.109375" style="107" customWidth="1"/>
    <col min="4119" max="4119" width="7.33203125" style="107" bestFit="1" customWidth="1"/>
    <col min="4120" max="4352" width="8.88671875" style="107"/>
    <col min="4353" max="4353" width="7.6640625" style="107" customWidth="1"/>
    <col min="4354" max="4356" width="6.6640625" style="107" bestFit="1" customWidth="1"/>
    <col min="4357" max="4357" width="7.33203125" style="107" bestFit="1" customWidth="1"/>
    <col min="4358" max="4358" width="6.6640625" style="107" bestFit="1" customWidth="1"/>
    <col min="4359" max="4359" width="5.77734375" style="107" bestFit="1" customWidth="1"/>
    <col min="4360" max="4360" width="6.6640625" style="107" bestFit="1" customWidth="1"/>
    <col min="4361" max="4361" width="6" style="107" bestFit="1" customWidth="1"/>
    <col min="4362" max="4362" width="6.6640625" style="107" bestFit="1" customWidth="1"/>
    <col min="4363" max="4363" width="6" style="107" bestFit="1" customWidth="1"/>
    <col min="4364" max="4364" width="7.33203125" style="107" bestFit="1" customWidth="1"/>
    <col min="4365" max="4367" width="7.44140625" style="107" bestFit="1" customWidth="1"/>
    <col min="4368" max="4368" width="7.33203125" style="107" bestFit="1" customWidth="1"/>
    <col min="4369" max="4369" width="6.6640625" style="107" customWidth="1"/>
    <col min="4370" max="4370" width="5" style="107" customWidth="1"/>
    <col min="4371" max="4371" width="7.44140625" style="107" bestFit="1" customWidth="1"/>
    <col min="4372" max="4372" width="6.5546875" style="107" customWidth="1"/>
    <col min="4373" max="4373" width="7.44140625" style="107" bestFit="1" customWidth="1"/>
    <col min="4374" max="4374" width="6.109375" style="107" customWidth="1"/>
    <col min="4375" max="4375" width="7.33203125" style="107" bestFit="1" customWidth="1"/>
    <col min="4376" max="4608" width="8.88671875" style="107"/>
    <col min="4609" max="4609" width="7.6640625" style="107" customWidth="1"/>
    <col min="4610" max="4612" width="6.6640625" style="107" bestFit="1" customWidth="1"/>
    <col min="4613" max="4613" width="7.33203125" style="107" bestFit="1" customWidth="1"/>
    <col min="4614" max="4614" width="6.6640625" style="107" bestFit="1" customWidth="1"/>
    <col min="4615" max="4615" width="5.77734375" style="107" bestFit="1" customWidth="1"/>
    <col min="4616" max="4616" width="6.6640625" style="107" bestFit="1" customWidth="1"/>
    <col min="4617" max="4617" width="6" style="107" bestFit="1" customWidth="1"/>
    <col min="4618" max="4618" width="6.6640625" style="107" bestFit="1" customWidth="1"/>
    <col min="4619" max="4619" width="6" style="107" bestFit="1" customWidth="1"/>
    <col min="4620" max="4620" width="7.33203125" style="107" bestFit="1" customWidth="1"/>
    <col min="4621" max="4623" width="7.44140625" style="107" bestFit="1" customWidth="1"/>
    <col min="4624" max="4624" width="7.33203125" style="107" bestFit="1" customWidth="1"/>
    <col min="4625" max="4625" width="6.6640625" style="107" customWidth="1"/>
    <col min="4626" max="4626" width="5" style="107" customWidth="1"/>
    <col min="4627" max="4627" width="7.44140625" style="107" bestFit="1" customWidth="1"/>
    <col min="4628" max="4628" width="6.5546875" style="107" customWidth="1"/>
    <col min="4629" max="4629" width="7.44140625" style="107" bestFit="1" customWidth="1"/>
    <col min="4630" max="4630" width="6.109375" style="107" customWidth="1"/>
    <col min="4631" max="4631" width="7.33203125" style="107" bestFit="1" customWidth="1"/>
    <col min="4632" max="4864" width="8.88671875" style="107"/>
    <col min="4865" max="4865" width="7.6640625" style="107" customWidth="1"/>
    <col min="4866" max="4868" width="6.6640625" style="107" bestFit="1" customWidth="1"/>
    <col min="4869" max="4869" width="7.33203125" style="107" bestFit="1" customWidth="1"/>
    <col min="4870" max="4870" width="6.6640625" style="107" bestFit="1" customWidth="1"/>
    <col min="4871" max="4871" width="5.77734375" style="107" bestFit="1" customWidth="1"/>
    <col min="4872" max="4872" width="6.6640625" style="107" bestFit="1" customWidth="1"/>
    <col min="4873" max="4873" width="6" style="107" bestFit="1" customWidth="1"/>
    <col min="4874" max="4874" width="6.6640625" style="107" bestFit="1" customWidth="1"/>
    <col min="4875" max="4875" width="6" style="107" bestFit="1" customWidth="1"/>
    <col min="4876" max="4876" width="7.33203125" style="107" bestFit="1" customWidth="1"/>
    <col min="4877" max="4879" width="7.44140625" style="107" bestFit="1" customWidth="1"/>
    <col min="4880" max="4880" width="7.33203125" style="107" bestFit="1" customWidth="1"/>
    <col min="4881" max="4881" width="6.6640625" style="107" customWidth="1"/>
    <col min="4882" max="4882" width="5" style="107" customWidth="1"/>
    <col min="4883" max="4883" width="7.44140625" style="107" bestFit="1" customWidth="1"/>
    <col min="4884" max="4884" width="6.5546875" style="107" customWidth="1"/>
    <col min="4885" max="4885" width="7.44140625" style="107" bestFit="1" customWidth="1"/>
    <col min="4886" max="4886" width="6.109375" style="107" customWidth="1"/>
    <col min="4887" max="4887" width="7.33203125" style="107" bestFit="1" customWidth="1"/>
    <col min="4888" max="5120" width="8.88671875" style="107"/>
    <col min="5121" max="5121" width="7.6640625" style="107" customWidth="1"/>
    <col min="5122" max="5124" width="6.6640625" style="107" bestFit="1" customWidth="1"/>
    <col min="5125" max="5125" width="7.33203125" style="107" bestFit="1" customWidth="1"/>
    <col min="5126" max="5126" width="6.6640625" style="107" bestFit="1" customWidth="1"/>
    <col min="5127" max="5127" width="5.77734375" style="107" bestFit="1" customWidth="1"/>
    <col min="5128" max="5128" width="6.6640625" style="107" bestFit="1" customWidth="1"/>
    <col min="5129" max="5129" width="6" style="107" bestFit="1" customWidth="1"/>
    <col min="5130" max="5130" width="6.6640625" style="107" bestFit="1" customWidth="1"/>
    <col min="5131" max="5131" width="6" style="107" bestFit="1" customWidth="1"/>
    <col min="5132" max="5132" width="7.33203125" style="107" bestFit="1" customWidth="1"/>
    <col min="5133" max="5135" width="7.44140625" style="107" bestFit="1" customWidth="1"/>
    <col min="5136" max="5136" width="7.33203125" style="107" bestFit="1" customWidth="1"/>
    <col min="5137" max="5137" width="6.6640625" style="107" customWidth="1"/>
    <col min="5138" max="5138" width="5" style="107" customWidth="1"/>
    <col min="5139" max="5139" width="7.44140625" style="107" bestFit="1" customWidth="1"/>
    <col min="5140" max="5140" width="6.5546875" style="107" customWidth="1"/>
    <col min="5141" max="5141" width="7.44140625" style="107" bestFit="1" customWidth="1"/>
    <col min="5142" max="5142" width="6.109375" style="107" customWidth="1"/>
    <col min="5143" max="5143" width="7.33203125" style="107" bestFit="1" customWidth="1"/>
    <col min="5144" max="5376" width="8.88671875" style="107"/>
    <col min="5377" max="5377" width="7.6640625" style="107" customWidth="1"/>
    <col min="5378" max="5380" width="6.6640625" style="107" bestFit="1" customWidth="1"/>
    <col min="5381" max="5381" width="7.33203125" style="107" bestFit="1" customWidth="1"/>
    <col min="5382" max="5382" width="6.6640625" style="107" bestFit="1" customWidth="1"/>
    <col min="5383" max="5383" width="5.77734375" style="107" bestFit="1" customWidth="1"/>
    <col min="5384" max="5384" width="6.6640625" style="107" bestFit="1" customWidth="1"/>
    <col min="5385" max="5385" width="6" style="107" bestFit="1" customWidth="1"/>
    <col min="5386" max="5386" width="6.6640625" style="107" bestFit="1" customWidth="1"/>
    <col min="5387" max="5387" width="6" style="107" bestFit="1" customWidth="1"/>
    <col min="5388" max="5388" width="7.33203125" style="107" bestFit="1" customWidth="1"/>
    <col min="5389" max="5391" width="7.44140625" style="107" bestFit="1" customWidth="1"/>
    <col min="5392" max="5392" width="7.33203125" style="107" bestFit="1" customWidth="1"/>
    <col min="5393" max="5393" width="6.6640625" style="107" customWidth="1"/>
    <col min="5394" max="5394" width="5" style="107" customWidth="1"/>
    <col min="5395" max="5395" width="7.44140625" style="107" bestFit="1" customWidth="1"/>
    <col min="5396" max="5396" width="6.5546875" style="107" customWidth="1"/>
    <col min="5397" max="5397" width="7.44140625" style="107" bestFit="1" customWidth="1"/>
    <col min="5398" max="5398" width="6.109375" style="107" customWidth="1"/>
    <col min="5399" max="5399" width="7.33203125" style="107" bestFit="1" customWidth="1"/>
    <col min="5400" max="5632" width="8.88671875" style="107"/>
    <col min="5633" max="5633" width="7.6640625" style="107" customWidth="1"/>
    <col min="5634" max="5636" width="6.6640625" style="107" bestFit="1" customWidth="1"/>
    <col min="5637" max="5637" width="7.33203125" style="107" bestFit="1" customWidth="1"/>
    <col min="5638" max="5638" width="6.6640625" style="107" bestFit="1" customWidth="1"/>
    <col min="5639" max="5639" width="5.77734375" style="107" bestFit="1" customWidth="1"/>
    <col min="5640" max="5640" width="6.6640625" style="107" bestFit="1" customWidth="1"/>
    <col min="5641" max="5641" width="6" style="107" bestFit="1" customWidth="1"/>
    <col min="5642" max="5642" width="6.6640625" style="107" bestFit="1" customWidth="1"/>
    <col min="5643" max="5643" width="6" style="107" bestFit="1" customWidth="1"/>
    <col min="5644" max="5644" width="7.33203125" style="107" bestFit="1" customWidth="1"/>
    <col min="5645" max="5647" width="7.44140625" style="107" bestFit="1" customWidth="1"/>
    <col min="5648" max="5648" width="7.33203125" style="107" bestFit="1" customWidth="1"/>
    <col min="5649" max="5649" width="6.6640625" style="107" customWidth="1"/>
    <col min="5650" max="5650" width="5" style="107" customWidth="1"/>
    <col min="5651" max="5651" width="7.44140625" style="107" bestFit="1" customWidth="1"/>
    <col min="5652" max="5652" width="6.5546875" style="107" customWidth="1"/>
    <col min="5653" max="5653" width="7.44140625" style="107" bestFit="1" customWidth="1"/>
    <col min="5654" max="5654" width="6.109375" style="107" customWidth="1"/>
    <col min="5655" max="5655" width="7.33203125" style="107" bestFit="1" customWidth="1"/>
    <col min="5656" max="5888" width="8.88671875" style="107"/>
    <col min="5889" max="5889" width="7.6640625" style="107" customWidth="1"/>
    <col min="5890" max="5892" width="6.6640625" style="107" bestFit="1" customWidth="1"/>
    <col min="5893" max="5893" width="7.33203125" style="107" bestFit="1" customWidth="1"/>
    <col min="5894" max="5894" width="6.6640625" style="107" bestFit="1" customWidth="1"/>
    <col min="5895" max="5895" width="5.77734375" style="107" bestFit="1" customWidth="1"/>
    <col min="5896" max="5896" width="6.6640625" style="107" bestFit="1" customWidth="1"/>
    <col min="5897" max="5897" width="6" style="107" bestFit="1" customWidth="1"/>
    <col min="5898" max="5898" width="6.6640625" style="107" bestFit="1" customWidth="1"/>
    <col min="5899" max="5899" width="6" style="107" bestFit="1" customWidth="1"/>
    <col min="5900" max="5900" width="7.33203125" style="107" bestFit="1" customWidth="1"/>
    <col min="5901" max="5903" width="7.44140625" style="107" bestFit="1" customWidth="1"/>
    <col min="5904" max="5904" width="7.33203125" style="107" bestFit="1" customWidth="1"/>
    <col min="5905" max="5905" width="6.6640625" style="107" customWidth="1"/>
    <col min="5906" max="5906" width="5" style="107" customWidth="1"/>
    <col min="5907" max="5907" width="7.44140625" style="107" bestFit="1" customWidth="1"/>
    <col min="5908" max="5908" width="6.5546875" style="107" customWidth="1"/>
    <col min="5909" max="5909" width="7.44140625" style="107" bestFit="1" customWidth="1"/>
    <col min="5910" max="5910" width="6.109375" style="107" customWidth="1"/>
    <col min="5911" max="5911" width="7.33203125" style="107" bestFit="1" customWidth="1"/>
    <col min="5912" max="6144" width="8.88671875" style="107"/>
    <col min="6145" max="6145" width="7.6640625" style="107" customWidth="1"/>
    <col min="6146" max="6148" width="6.6640625" style="107" bestFit="1" customWidth="1"/>
    <col min="6149" max="6149" width="7.33203125" style="107" bestFit="1" customWidth="1"/>
    <col min="6150" max="6150" width="6.6640625" style="107" bestFit="1" customWidth="1"/>
    <col min="6151" max="6151" width="5.77734375" style="107" bestFit="1" customWidth="1"/>
    <col min="6152" max="6152" width="6.6640625" style="107" bestFit="1" customWidth="1"/>
    <col min="6153" max="6153" width="6" style="107" bestFit="1" customWidth="1"/>
    <col min="6154" max="6154" width="6.6640625" style="107" bestFit="1" customWidth="1"/>
    <col min="6155" max="6155" width="6" style="107" bestFit="1" customWidth="1"/>
    <col min="6156" max="6156" width="7.33203125" style="107" bestFit="1" customWidth="1"/>
    <col min="6157" max="6159" width="7.44140625" style="107" bestFit="1" customWidth="1"/>
    <col min="6160" max="6160" width="7.33203125" style="107" bestFit="1" customWidth="1"/>
    <col min="6161" max="6161" width="6.6640625" style="107" customWidth="1"/>
    <col min="6162" max="6162" width="5" style="107" customWidth="1"/>
    <col min="6163" max="6163" width="7.44140625" style="107" bestFit="1" customWidth="1"/>
    <col min="6164" max="6164" width="6.5546875" style="107" customWidth="1"/>
    <col min="6165" max="6165" width="7.44140625" style="107" bestFit="1" customWidth="1"/>
    <col min="6166" max="6166" width="6.109375" style="107" customWidth="1"/>
    <col min="6167" max="6167" width="7.33203125" style="107" bestFit="1" customWidth="1"/>
    <col min="6168" max="6400" width="8.88671875" style="107"/>
    <col min="6401" max="6401" width="7.6640625" style="107" customWidth="1"/>
    <col min="6402" max="6404" width="6.6640625" style="107" bestFit="1" customWidth="1"/>
    <col min="6405" max="6405" width="7.33203125" style="107" bestFit="1" customWidth="1"/>
    <col min="6406" max="6406" width="6.6640625" style="107" bestFit="1" customWidth="1"/>
    <col min="6407" max="6407" width="5.77734375" style="107" bestFit="1" customWidth="1"/>
    <col min="6408" max="6408" width="6.6640625" style="107" bestFit="1" customWidth="1"/>
    <col min="6409" max="6409" width="6" style="107" bestFit="1" customWidth="1"/>
    <col min="6410" max="6410" width="6.6640625" style="107" bestFit="1" customWidth="1"/>
    <col min="6411" max="6411" width="6" style="107" bestFit="1" customWidth="1"/>
    <col min="6412" max="6412" width="7.33203125" style="107" bestFit="1" customWidth="1"/>
    <col min="6413" max="6415" width="7.44140625" style="107" bestFit="1" customWidth="1"/>
    <col min="6416" max="6416" width="7.33203125" style="107" bestFit="1" customWidth="1"/>
    <col min="6417" max="6417" width="6.6640625" style="107" customWidth="1"/>
    <col min="6418" max="6418" width="5" style="107" customWidth="1"/>
    <col min="6419" max="6419" width="7.44140625" style="107" bestFit="1" customWidth="1"/>
    <col min="6420" max="6420" width="6.5546875" style="107" customWidth="1"/>
    <col min="6421" max="6421" width="7.44140625" style="107" bestFit="1" customWidth="1"/>
    <col min="6422" max="6422" width="6.109375" style="107" customWidth="1"/>
    <col min="6423" max="6423" width="7.33203125" style="107" bestFit="1" customWidth="1"/>
    <col min="6424" max="6656" width="8.88671875" style="107"/>
    <col min="6657" max="6657" width="7.6640625" style="107" customWidth="1"/>
    <col min="6658" max="6660" width="6.6640625" style="107" bestFit="1" customWidth="1"/>
    <col min="6661" max="6661" width="7.33203125" style="107" bestFit="1" customWidth="1"/>
    <col min="6662" max="6662" width="6.6640625" style="107" bestFit="1" customWidth="1"/>
    <col min="6663" max="6663" width="5.77734375" style="107" bestFit="1" customWidth="1"/>
    <col min="6664" max="6664" width="6.6640625" style="107" bestFit="1" customWidth="1"/>
    <col min="6665" max="6665" width="6" style="107" bestFit="1" customWidth="1"/>
    <col min="6666" max="6666" width="6.6640625" style="107" bestFit="1" customWidth="1"/>
    <col min="6667" max="6667" width="6" style="107" bestFit="1" customWidth="1"/>
    <col min="6668" max="6668" width="7.33203125" style="107" bestFit="1" customWidth="1"/>
    <col min="6669" max="6671" width="7.44140625" style="107" bestFit="1" customWidth="1"/>
    <col min="6672" max="6672" width="7.33203125" style="107" bestFit="1" customWidth="1"/>
    <col min="6673" max="6673" width="6.6640625" style="107" customWidth="1"/>
    <col min="6674" max="6674" width="5" style="107" customWidth="1"/>
    <col min="6675" max="6675" width="7.44140625" style="107" bestFit="1" customWidth="1"/>
    <col min="6676" max="6676" width="6.5546875" style="107" customWidth="1"/>
    <col min="6677" max="6677" width="7.44140625" style="107" bestFit="1" customWidth="1"/>
    <col min="6678" max="6678" width="6.109375" style="107" customWidth="1"/>
    <col min="6679" max="6679" width="7.33203125" style="107" bestFit="1" customWidth="1"/>
    <col min="6680" max="6912" width="8.88671875" style="107"/>
    <col min="6913" max="6913" width="7.6640625" style="107" customWidth="1"/>
    <col min="6914" max="6916" width="6.6640625" style="107" bestFit="1" customWidth="1"/>
    <col min="6917" max="6917" width="7.33203125" style="107" bestFit="1" customWidth="1"/>
    <col min="6918" max="6918" width="6.6640625" style="107" bestFit="1" customWidth="1"/>
    <col min="6919" max="6919" width="5.77734375" style="107" bestFit="1" customWidth="1"/>
    <col min="6920" max="6920" width="6.6640625" style="107" bestFit="1" customWidth="1"/>
    <col min="6921" max="6921" width="6" style="107" bestFit="1" customWidth="1"/>
    <col min="6922" max="6922" width="6.6640625" style="107" bestFit="1" customWidth="1"/>
    <col min="6923" max="6923" width="6" style="107" bestFit="1" customWidth="1"/>
    <col min="6924" max="6924" width="7.33203125" style="107" bestFit="1" customWidth="1"/>
    <col min="6925" max="6927" width="7.44140625" style="107" bestFit="1" customWidth="1"/>
    <col min="6928" max="6928" width="7.33203125" style="107" bestFit="1" customWidth="1"/>
    <col min="6929" max="6929" width="6.6640625" style="107" customWidth="1"/>
    <col min="6930" max="6930" width="5" style="107" customWidth="1"/>
    <col min="6931" max="6931" width="7.44140625" style="107" bestFit="1" customWidth="1"/>
    <col min="6932" max="6932" width="6.5546875" style="107" customWidth="1"/>
    <col min="6933" max="6933" width="7.44140625" style="107" bestFit="1" customWidth="1"/>
    <col min="6934" max="6934" width="6.109375" style="107" customWidth="1"/>
    <col min="6935" max="6935" width="7.33203125" style="107" bestFit="1" customWidth="1"/>
    <col min="6936" max="7168" width="8.88671875" style="107"/>
    <col min="7169" max="7169" width="7.6640625" style="107" customWidth="1"/>
    <col min="7170" max="7172" width="6.6640625" style="107" bestFit="1" customWidth="1"/>
    <col min="7173" max="7173" width="7.33203125" style="107" bestFit="1" customWidth="1"/>
    <col min="7174" max="7174" width="6.6640625" style="107" bestFit="1" customWidth="1"/>
    <col min="7175" max="7175" width="5.77734375" style="107" bestFit="1" customWidth="1"/>
    <col min="7176" max="7176" width="6.6640625" style="107" bestFit="1" customWidth="1"/>
    <col min="7177" max="7177" width="6" style="107" bestFit="1" customWidth="1"/>
    <col min="7178" max="7178" width="6.6640625" style="107" bestFit="1" customWidth="1"/>
    <col min="7179" max="7179" width="6" style="107" bestFit="1" customWidth="1"/>
    <col min="7180" max="7180" width="7.33203125" style="107" bestFit="1" customWidth="1"/>
    <col min="7181" max="7183" width="7.44140625" style="107" bestFit="1" customWidth="1"/>
    <col min="7184" max="7184" width="7.33203125" style="107" bestFit="1" customWidth="1"/>
    <col min="7185" max="7185" width="6.6640625" style="107" customWidth="1"/>
    <col min="7186" max="7186" width="5" style="107" customWidth="1"/>
    <col min="7187" max="7187" width="7.44140625" style="107" bestFit="1" customWidth="1"/>
    <col min="7188" max="7188" width="6.5546875" style="107" customWidth="1"/>
    <col min="7189" max="7189" width="7.44140625" style="107" bestFit="1" customWidth="1"/>
    <col min="7190" max="7190" width="6.109375" style="107" customWidth="1"/>
    <col min="7191" max="7191" width="7.33203125" style="107" bestFit="1" customWidth="1"/>
    <col min="7192" max="7424" width="8.88671875" style="107"/>
    <col min="7425" max="7425" width="7.6640625" style="107" customWidth="1"/>
    <col min="7426" max="7428" width="6.6640625" style="107" bestFit="1" customWidth="1"/>
    <col min="7429" max="7429" width="7.33203125" style="107" bestFit="1" customWidth="1"/>
    <col min="7430" max="7430" width="6.6640625" style="107" bestFit="1" customWidth="1"/>
    <col min="7431" max="7431" width="5.77734375" style="107" bestFit="1" customWidth="1"/>
    <col min="7432" max="7432" width="6.6640625" style="107" bestFit="1" customWidth="1"/>
    <col min="7433" max="7433" width="6" style="107" bestFit="1" customWidth="1"/>
    <col min="7434" max="7434" width="6.6640625" style="107" bestFit="1" customWidth="1"/>
    <col min="7435" max="7435" width="6" style="107" bestFit="1" customWidth="1"/>
    <col min="7436" max="7436" width="7.33203125" style="107" bestFit="1" customWidth="1"/>
    <col min="7437" max="7439" width="7.44140625" style="107" bestFit="1" customWidth="1"/>
    <col min="7440" max="7440" width="7.33203125" style="107" bestFit="1" customWidth="1"/>
    <col min="7441" max="7441" width="6.6640625" style="107" customWidth="1"/>
    <col min="7442" max="7442" width="5" style="107" customWidth="1"/>
    <col min="7443" max="7443" width="7.44140625" style="107" bestFit="1" customWidth="1"/>
    <col min="7444" max="7444" width="6.5546875" style="107" customWidth="1"/>
    <col min="7445" max="7445" width="7.44140625" style="107" bestFit="1" customWidth="1"/>
    <col min="7446" max="7446" width="6.109375" style="107" customWidth="1"/>
    <col min="7447" max="7447" width="7.33203125" style="107" bestFit="1" customWidth="1"/>
    <col min="7448" max="7680" width="8.88671875" style="107"/>
    <col min="7681" max="7681" width="7.6640625" style="107" customWidth="1"/>
    <col min="7682" max="7684" width="6.6640625" style="107" bestFit="1" customWidth="1"/>
    <col min="7685" max="7685" width="7.33203125" style="107" bestFit="1" customWidth="1"/>
    <col min="7686" max="7686" width="6.6640625" style="107" bestFit="1" customWidth="1"/>
    <col min="7687" max="7687" width="5.77734375" style="107" bestFit="1" customWidth="1"/>
    <col min="7688" max="7688" width="6.6640625" style="107" bestFit="1" customWidth="1"/>
    <col min="7689" max="7689" width="6" style="107" bestFit="1" customWidth="1"/>
    <col min="7690" max="7690" width="6.6640625" style="107" bestFit="1" customWidth="1"/>
    <col min="7691" max="7691" width="6" style="107" bestFit="1" customWidth="1"/>
    <col min="7692" max="7692" width="7.33203125" style="107" bestFit="1" customWidth="1"/>
    <col min="7693" max="7695" width="7.44140625" style="107" bestFit="1" customWidth="1"/>
    <col min="7696" max="7696" width="7.33203125" style="107" bestFit="1" customWidth="1"/>
    <col min="7697" max="7697" width="6.6640625" style="107" customWidth="1"/>
    <col min="7698" max="7698" width="5" style="107" customWidth="1"/>
    <col min="7699" max="7699" width="7.44140625" style="107" bestFit="1" customWidth="1"/>
    <col min="7700" max="7700" width="6.5546875" style="107" customWidth="1"/>
    <col min="7701" max="7701" width="7.44140625" style="107" bestFit="1" customWidth="1"/>
    <col min="7702" max="7702" width="6.109375" style="107" customWidth="1"/>
    <col min="7703" max="7703" width="7.33203125" style="107" bestFit="1" customWidth="1"/>
    <col min="7704" max="7936" width="8.88671875" style="107"/>
    <col min="7937" max="7937" width="7.6640625" style="107" customWidth="1"/>
    <col min="7938" max="7940" width="6.6640625" style="107" bestFit="1" customWidth="1"/>
    <col min="7941" max="7941" width="7.33203125" style="107" bestFit="1" customWidth="1"/>
    <col min="7942" max="7942" width="6.6640625" style="107" bestFit="1" customWidth="1"/>
    <col min="7943" max="7943" width="5.77734375" style="107" bestFit="1" customWidth="1"/>
    <col min="7944" max="7944" width="6.6640625" style="107" bestFit="1" customWidth="1"/>
    <col min="7945" max="7945" width="6" style="107" bestFit="1" customWidth="1"/>
    <col min="7946" max="7946" width="6.6640625" style="107" bestFit="1" customWidth="1"/>
    <col min="7947" max="7947" width="6" style="107" bestFit="1" customWidth="1"/>
    <col min="7948" max="7948" width="7.33203125" style="107" bestFit="1" customWidth="1"/>
    <col min="7949" max="7951" width="7.44140625" style="107" bestFit="1" customWidth="1"/>
    <col min="7952" max="7952" width="7.33203125" style="107" bestFit="1" customWidth="1"/>
    <col min="7953" max="7953" width="6.6640625" style="107" customWidth="1"/>
    <col min="7954" max="7954" width="5" style="107" customWidth="1"/>
    <col min="7955" max="7955" width="7.44140625" style="107" bestFit="1" customWidth="1"/>
    <col min="7956" max="7956" width="6.5546875" style="107" customWidth="1"/>
    <col min="7957" max="7957" width="7.44140625" style="107" bestFit="1" customWidth="1"/>
    <col min="7958" max="7958" width="6.109375" style="107" customWidth="1"/>
    <col min="7959" max="7959" width="7.33203125" style="107" bestFit="1" customWidth="1"/>
    <col min="7960" max="8192" width="8.88671875" style="107"/>
    <col min="8193" max="8193" width="7.6640625" style="107" customWidth="1"/>
    <col min="8194" max="8196" width="6.6640625" style="107" bestFit="1" customWidth="1"/>
    <col min="8197" max="8197" width="7.33203125" style="107" bestFit="1" customWidth="1"/>
    <col min="8198" max="8198" width="6.6640625" style="107" bestFit="1" customWidth="1"/>
    <col min="8199" max="8199" width="5.77734375" style="107" bestFit="1" customWidth="1"/>
    <col min="8200" max="8200" width="6.6640625" style="107" bestFit="1" customWidth="1"/>
    <col min="8201" max="8201" width="6" style="107" bestFit="1" customWidth="1"/>
    <col min="8202" max="8202" width="6.6640625" style="107" bestFit="1" customWidth="1"/>
    <col min="8203" max="8203" width="6" style="107" bestFit="1" customWidth="1"/>
    <col min="8204" max="8204" width="7.33203125" style="107" bestFit="1" customWidth="1"/>
    <col min="8205" max="8207" width="7.44140625" style="107" bestFit="1" customWidth="1"/>
    <col min="8208" max="8208" width="7.33203125" style="107" bestFit="1" customWidth="1"/>
    <col min="8209" max="8209" width="6.6640625" style="107" customWidth="1"/>
    <col min="8210" max="8210" width="5" style="107" customWidth="1"/>
    <col min="8211" max="8211" width="7.44140625" style="107" bestFit="1" customWidth="1"/>
    <col min="8212" max="8212" width="6.5546875" style="107" customWidth="1"/>
    <col min="8213" max="8213" width="7.44140625" style="107" bestFit="1" customWidth="1"/>
    <col min="8214" max="8214" width="6.109375" style="107" customWidth="1"/>
    <col min="8215" max="8215" width="7.33203125" style="107" bestFit="1" customWidth="1"/>
    <col min="8216" max="8448" width="8.88671875" style="107"/>
    <col min="8449" max="8449" width="7.6640625" style="107" customWidth="1"/>
    <col min="8450" max="8452" width="6.6640625" style="107" bestFit="1" customWidth="1"/>
    <col min="8453" max="8453" width="7.33203125" style="107" bestFit="1" customWidth="1"/>
    <col min="8454" max="8454" width="6.6640625" style="107" bestFit="1" customWidth="1"/>
    <col min="8455" max="8455" width="5.77734375" style="107" bestFit="1" customWidth="1"/>
    <col min="8456" max="8456" width="6.6640625" style="107" bestFit="1" customWidth="1"/>
    <col min="8457" max="8457" width="6" style="107" bestFit="1" customWidth="1"/>
    <col min="8458" max="8458" width="6.6640625" style="107" bestFit="1" customWidth="1"/>
    <col min="8459" max="8459" width="6" style="107" bestFit="1" customWidth="1"/>
    <col min="8460" max="8460" width="7.33203125" style="107" bestFit="1" customWidth="1"/>
    <col min="8461" max="8463" width="7.44140625" style="107" bestFit="1" customWidth="1"/>
    <col min="8464" max="8464" width="7.33203125" style="107" bestFit="1" customWidth="1"/>
    <col min="8465" max="8465" width="6.6640625" style="107" customWidth="1"/>
    <col min="8466" max="8466" width="5" style="107" customWidth="1"/>
    <col min="8467" max="8467" width="7.44140625" style="107" bestFit="1" customWidth="1"/>
    <col min="8468" max="8468" width="6.5546875" style="107" customWidth="1"/>
    <col min="8469" max="8469" width="7.44140625" style="107" bestFit="1" customWidth="1"/>
    <col min="8470" max="8470" width="6.109375" style="107" customWidth="1"/>
    <col min="8471" max="8471" width="7.33203125" style="107" bestFit="1" customWidth="1"/>
    <col min="8472" max="8704" width="8.88671875" style="107"/>
    <col min="8705" max="8705" width="7.6640625" style="107" customWidth="1"/>
    <col min="8706" max="8708" width="6.6640625" style="107" bestFit="1" customWidth="1"/>
    <col min="8709" max="8709" width="7.33203125" style="107" bestFit="1" customWidth="1"/>
    <col min="8710" max="8710" width="6.6640625" style="107" bestFit="1" customWidth="1"/>
    <col min="8711" max="8711" width="5.77734375" style="107" bestFit="1" customWidth="1"/>
    <col min="8712" max="8712" width="6.6640625" style="107" bestFit="1" customWidth="1"/>
    <col min="8713" max="8713" width="6" style="107" bestFit="1" customWidth="1"/>
    <col min="8714" max="8714" width="6.6640625" style="107" bestFit="1" customWidth="1"/>
    <col min="8715" max="8715" width="6" style="107" bestFit="1" customWidth="1"/>
    <col min="8716" max="8716" width="7.33203125" style="107" bestFit="1" customWidth="1"/>
    <col min="8717" max="8719" width="7.44140625" style="107" bestFit="1" customWidth="1"/>
    <col min="8720" max="8720" width="7.33203125" style="107" bestFit="1" customWidth="1"/>
    <col min="8721" max="8721" width="6.6640625" style="107" customWidth="1"/>
    <col min="8722" max="8722" width="5" style="107" customWidth="1"/>
    <col min="8723" max="8723" width="7.44140625" style="107" bestFit="1" customWidth="1"/>
    <col min="8724" max="8724" width="6.5546875" style="107" customWidth="1"/>
    <col min="8725" max="8725" width="7.44140625" style="107" bestFit="1" customWidth="1"/>
    <col min="8726" max="8726" width="6.109375" style="107" customWidth="1"/>
    <col min="8727" max="8727" width="7.33203125" style="107" bestFit="1" customWidth="1"/>
    <col min="8728" max="8960" width="8.88671875" style="107"/>
    <col min="8961" max="8961" width="7.6640625" style="107" customWidth="1"/>
    <col min="8962" max="8964" width="6.6640625" style="107" bestFit="1" customWidth="1"/>
    <col min="8965" max="8965" width="7.33203125" style="107" bestFit="1" customWidth="1"/>
    <col min="8966" max="8966" width="6.6640625" style="107" bestFit="1" customWidth="1"/>
    <col min="8967" max="8967" width="5.77734375" style="107" bestFit="1" customWidth="1"/>
    <col min="8968" max="8968" width="6.6640625" style="107" bestFit="1" customWidth="1"/>
    <col min="8969" max="8969" width="6" style="107" bestFit="1" customWidth="1"/>
    <col min="8970" max="8970" width="6.6640625" style="107" bestFit="1" customWidth="1"/>
    <col min="8971" max="8971" width="6" style="107" bestFit="1" customWidth="1"/>
    <col min="8972" max="8972" width="7.33203125" style="107" bestFit="1" customWidth="1"/>
    <col min="8973" max="8975" width="7.44140625" style="107" bestFit="1" customWidth="1"/>
    <col min="8976" max="8976" width="7.33203125" style="107" bestFit="1" customWidth="1"/>
    <col min="8977" max="8977" width="6.6640625" style="107" customWidth="1"/>
    <col min="8978" max="8978" width="5" style="107" customWidth="1"/>
    <col min="8979" max="8979" width="7.44140625" style="107" bestFit="1" customWidth="1"/>
    <col min="8980" max="8980" width="6.5546875" style="107" customWidth="1"/>
    <col min="8981" max="8981" width="7.44140625" style="107" bestFit="1" customWidth="1"/>
    <col min="8982" max="8982" width="6.109375" style="107" customWidth="1"/>
    <col min="8983" max="8983" width="7.33203125" style="107" bestFit="1" customWidth="1"/>
    <col min="8984" max="9216" width="8.88671875" style="107"/>
    <col min="9217" max="9217" width="7.6640625" style="107" customWidth="1"/>
    <col min="9218" max="9220" width="6.6640625" style="107" bestFit="1" customWidth="1"/>
    <col min="9221" max="9221" width="7.33203125" style="107" bestFit="1" customWidth="1"/>
    <col min="9222" max="9222" width="6.6640625" style="107" bestFit="1" customWidth="1"/>
    <col min="9223" max="9223" width="5.77734375" style="107" bestFit="1" customWidth="1"/>
    <col min="9224" max="9224" width="6.6640625" style="107" bestFit="1" customWidth="1"/>
    <col min="9225" max="9225" width="6" style="107" bestFit="1" customWidth="1"/>
    <col min="9226" max="9226" width="6.6640625" style="107" bestFit="1" customWidth="1"/>
    <col min="9227" max="9227" width="6" style="107" bestFit="1" customWidth="1"/>
    <col min="9228" max="9228" width="7.33203125" style="107" bestFit="1" customWidth="1"/>
    <col min="9229" max="9231" width="7.44140625" style="107" bestFit="1" customWidth="1"/>
    <col min="9232" max="9232" width="7.33203125" style="107" bestFit="1" customWidth="1"/>
    <col min="9233" max="9233" width="6.6640625" style="107" customWidth="1"/>
    <col min="9234" max="9234" width="5" style="107" customWidth="1"/>
    <col min="9235" max="9235" width="7.44140625" style="107" bestFit="1" customWidth="1"/>
    <col min="9236" max="9236" width="6.5546875" style="107" customWidth="1"/>
    <col min="9237" max="9237" width="7.44140625" style="107" bestFit="1" customWidth="1"/>
    <col min="9238" max="9238" width="6.109375" style="107" customWidth="1"/>
    <col min="9239" max="9239" width="7.33203125" style="107" bestFit="1" customWidth="1"/>
    <col min="9240" max="9472" width="8.88671875" style="107"/>
    <col min="9473" max="9473" width="7.6640625" style="107" customWidth="1"/>
    <col min="9474" max="9476" width="6.6640625" style="107" bestFit="1" customWidth="1"/>
    <col min="9477" max="9477" width="7.33203125" style="107" bestFit="1" customWidth="1"/>
    <col min="9478" max="9478" width="6.6640625" style="107" bestFit="1" customWidth="1"/>
    <col min="9479" max="9479" width="5.77734375" style="107" bestFit="1" customWidth="1"/>
    <col min="9480" max="9480" width="6.6640625" style="107" bestFit="1" customWidth="1"/>
    <col min="9481" max="9481" width="6" style="107" bestFit="1" customWidth="1"/>
    <col min="9482" max="9482" width="6.6640625" style="107" bestFit="1" customWidth="1"/>
    <col min="9483" max="9483" width="6" style="107" bestFit="1" customWidth="1"/>
    <col min="9484" max="9484" width="7.33203125" style="107" bestFit="1" customWidth="1"/>
    <col min="9485" max="9487" width="7.44140625" style="107" bestFit="1" customWidth="1"/>
    <col min="9488" max="9488" width="7.33203125" style="107" bestFit="1" customWidth="1"/>
    <col min="9489" max="9489" width="6.6640625" style="107" customWidth="1"/>
    <col min="9490" max="9490" width="5" style="107" customWidth="1"/>
    <col min="9491" max="9491" width="7.44140625" style="107" bestFit="1" customWidth="1"/>
    <col min="9492" max="9492" width="6.5546875" style="107" customWidth="1"/>
    <col min="9493" max="9493" width="7.44140625" style="107" bestFit="1" customWidth="1"/>
    <col min="9494" max="9494" width="6.109375" style="107" customWidth="1"/>
    <col min="9495" max="9495" width="7.33203125" style="107" bestFit="1" customWidth="1"/>
    <col min="9496" max="9728" width="8.88671875" style="107"/>
    <col min="9729" max="9729" width="7.6640625" style="107" customWidth="1"/>
    <col min="9730" max="9732" width="6.6640625" style="107" bestFit="1" customWidth="1"/>
    <col min="9733" max="9733" width="7.33203125" style="107" bestFit="1" customWidth="1"/>
    <col min="9734" max="9734" width="6.6640625" style="107" bestFit="1" customWidth="1"/>
    <col min="9735" max="9735" width="5.77734375" style="107" bestFit="1" customWidth="1"/>
    <col min="9736" max="9736" width="6.6640625" style="107" bestFit="1" customWidth="1"/>
    <col min="9737" max="9737" width="6" style="107" bestFit="1" customWidth="1"/>
    <col min="9738" max="9738" width="6.6640625" style="107" bestFit="1" customWidth="1"/>
    <col min="9739" max="9739" width="6" style="107" bestFit="1" customWidth="1"/>
    <col min="9740" max="9740" width="7.33203125" style="107" bestFit="1" customWidth="1"/>
    <col min="9741" max="9743" width="7.44140625" style="107" bestFit="1" customWidth="1"/>
    <col min="9744" max="9744" width="7.33203125" style="107" bestFit="1" customWidth="1"/>
    <col min="9745" max="9745" width="6.6640625" style="107" customWidth="1"/>
    <col min="9746" max="9746" width="5" style="107" customWidth="1"/>
    <col min="9747" max="9747" width="7.44140625" style="107" bestFit="1" customWidth="1"/>
    <col min="9748" max="9748" width="6.5546875" style="107" customWidth="1"/>
    <col min="9749" max="9749" width="7.44140625" style="107" bestFit="1" customWidth="1"/>
    <col min="9750" max="9750" width="6.109375" style="107" customWidth="1"/>
    <col min="9751" max="9751" width="7.33203125" style="107" bestFit="1" customWidth="1"/>
    <col min="9752" max="9984" width="8.88671875" style="107"/>
    <col min="9985" max="9985" width="7.6640625" style="107" customWidth="1"/>
    <col min="9986" max="9988" width="6.6640625" style="107" bestFit="1" customWidth="1"/>
    <col min="9989" max="9989" width="7.33203125" style="107" bestFit="1" customWidth="1"/>
    <col min="9990" max="9990" width="6.6640625" style="107" bestFit="1" customWidth="1"/>
    <col min="9991" max="9991" width="5.77734375" style="107" bestFit="1" customWidth="1"/>
    <col min="9992" max="9992" width="6.6640625" style="107" bestFit="1" customWidth="1"/>
    <col min="9993" max="9993" width="6" style="107" bestFit="1" customWidth="1"/>
    <col min="9994" max="9994" width="6.6640625" style="107" bestFit="1" customWidth="1"/>
    <col min="9995" max="9995" width="6" style="107" bestFit="1" customWidth="1"/>
    <col min="9996" max="9996" width="7.33203125" style="107" bestFit="1" customWidth="1"/>
    <col min="9997" max="9999" width="7.44140625" style="107" bestFit="1" customWidth="1"/>
    <col min="10000" max="10000" width="7.33203125" style="107" bestFit="1" customWidth="1"/>
    <col min="10001" max="10001" width="6.6640625" style="107" customWidth="1"/>
    <col min="10002" max="10002" width="5" style="107" customWidth="1"/>
    <col min="10003" max="10003" width="7.44140625" style="107" bestFit="1" customWidth="1"/>
    <col min="10004" max="10004" width="6.5546875" style="107" customWidth="1"/>
    <col min="10005" max="10005" width="7.44140625" style="107" bestFit="1" customWidth="1"/>
    <col min="10006" max="10006" width="6.109375" style="107" customWidth="1"/>
    <col min="10007" max="10007" width="7.33203125" style="107" bestFit="1" customWidth="1"/>
    <col min="10008" max="10240" width="8.88671875" style="107"/>
    <col min="10241" max="10241" width="7.6640625" style="107" customWidth="1"/>
    <col min="10242" max="10244" width="6.6640625" style="107" bestFit="1" customWidth="1"/>
    <col min="10245" max="10245" width="7.33203125" style="107" bestFit="1" customWidth="1"/>
    <col min="10246" max="10246" width="6.6640625" style="107" bestFit="1" customWidth="1"/>
    <col min="10247" max="10247" width="5.77734375" style="107" bestFit="1" customWidth="1"/>
    <col min="10248" max="10248" width="6.6640625" style="107" bestFit="1" customWidth="1"/>
    <col min="10249" max="10249" width="6" style="107" bestFit="1" customWidth="1"/>
    <col min="10250" max="10250" width="6.6640625" style="107" bestFit="1" customWidth="1"/>
    <col min="10251" max="10251" width="6" style="107" bestFit="1" customWidth="1"/>
    <col min="10252" max="10252" width="7.33203125" style="107" bestFit="1" customWidth="1"/>
    <col min="10253" max="10255" width="7.44140625" style="107" bestFit="1" customWidth="1"/>
    <col min="10256" max="10256" width="7.33203125" style="107" bestFit="1" customWidth="1"/>
    <col min="10257" max="10257" width="6.6640625" style="107" customWidth="1"/>
    <col min="10258" max="10258" width="5" style="107" customWidth="1"/>
    <col min="10259" max="10259" width="7.44140625" style="107" bestFit="1" customWidth="1"/>
    <col min="10260" max="10260" width="6.5546875" style="107" customWidth="1"/>
    <col min="10261" max="10261" width="7.44140625" style="107" bestFit="1" customWidth="1"/>
    <col min="10262" max="10262" width="6.109375" style="107" customWidth="1"/>
    <col min="10263" max="10263" width="7.33203125" style="107" bestFit="1" customWidth="1"/>
    <col min="10264" max="10496" width="8.88671875" style="107"/>
    <col min="10497" max="10497" width="7.6640625" style="107" customWidth="1"/>
    <col min="10498" max="10500" width="6.6640625" style="107" bestFit="1" customWidth="1"/>
    <col min="10501" max="10501" width="7.33203125" style="107" bestFit="1" customWidth="1"/>
    <col min="10502" max="10502" width="6.6640625" style="107" bestFit="1" customWidth="1"/>
    <col min="10503" max="10503" width="5.77734375" style="107" bestFit="1" customWidth="1"/>
    <col min="10504" max="10504" width="6.6640625" style="107" bestFit="1" customWidth="1"/>
    <col min="10505" max="10505" width="6" style="107" bestFit="1" customWidth="1"/>
    <col min="10506" max="10506" width="6.6640625" style="107" bestFit="1" customWidth="1"/>
    <col min="10507" max="10507" width="6" style="107" bestFit="1" customWidth="1"/>
    <col min="10508" max="10508" width="7.33203125" style="107" bestFit="1" customWidth="1"/>
    <col min="10509" max="10511" width="7.44140625" style="107" bestFit="1" customWidth="1"/>
    <col min="10512" max="10512" width="7.33203125" style="107" bestFit="1" customWidth="1"/>
    <col min="10513" max="10513" width="6.6640625" style="107" customWidth="1"/>
    <col min="10514" max="10514" width="5" style="107" customWidth="1"/>
    <col min="10515" max="10515" width="7.44140625" style="107" bestFit="1" customWidth="1"/>
    <col min="10516" max="10516" width="6.5546875" style="107" customWidth="1"/>
    <col min="10517" max="10517" width="7.44140625" style="107" bestFit="1" customWidth="1"/>
    <col min="10518" max="10518" width="6.109375" style="107" customWidth="1"/>
    <col min="10519" max="10519" width="7.33203125" style="107" bestFit="1" customWidth="1"/>
    <col min="10520" max="10752" width="8.88671875" style="107"/>
    <col min="10753" max="10753" width="7.6640625" style="107" customWidth="1"/>
    <col min="10754" max="10756" width="6.6640625" style="107" bestFit="1" customWidth="1"/>
    <col min="10757" max="10757" width="7.33203125" style="107" bestFit="1" customWidth="1"/>
    <col min="10758" max="10758" width="6.6640625" style="107" bestFit="1" customWidth="1"/>
    <col min="10759" max="10759" width="5.77734375" style="107" bestFit="1" customWidth="1"/>
    <col min="10760" max="10760" width="6.6640625" style="107" bestFit="1" customWidth="1"/>
    <col min="10761" max="10761" width="6" style="107" bestFit="1" customWidth="1"/>
    <col min="10762" max="10762" width="6.6640625" style="107" bestFit="1" customWidth="1"/>
    <col min="10763" max="10763" width="6" style="107" bestFit="1" customWidth="1"/>
    <col min="10764" max="10764" width="7.33203125" style="107" bestFit="1" customWidth="1"/>
    <col min="10765" max="10767" width="7.44140625" style="107" bestFit="1" customWidth="1"/>
    <col min="10768" max="10768" width="7.33203125" style="107" bestFit="1" customWidth="1"/>
    <col min="10769" max="10769" width="6.6640625" style="107" customWidth="1"/>
    <col min="10770" max="10770" width="5" style="107" customWidth="1"/>
    <col min="10771" max="10771" width="7.44140625" style="107" bestFit="1" customWidth="1"/>
    <col min="10772" max="10772" width="6.5546875" style="107" customWidth="1"/>
    <col min="10773" max="10773" width="7.44140625" style="107" bestFit="1" customWidth="1"/>
    <col min="10774" max="10774" width="6.109375" style="107" customWidth="1"/>
    <col min="10775" max="10775" width="7.33203125" style="107" bestFit="1" customWidth="1"/>
    <col min="10776" max="11008" width="8.88671875" style="107"/>
    <col min="11009" max="11009" width="7.6640625" style="107" customWidth="1"/>
    <col min="11010" max="11012" width="6.6640625" style="107" bestFit="1" customWidth="1"/>
    <col min="11013" max="11013" width="7.33203125" style="107" bestFit="1" customWidth="1"/>
    <col min="11014" max="11014" width="6.6640625" style="107" bestFit="1" customWidth="1"/>
    <col min="11015" max="11015" width="5.77734375" style="107" bestFit="1" customWidth="1"/>
    <col min="11016" max="11016" width="6.6640625" style="107" bestFit="1" customWidth="1"/>
    <col min="11017" max="11017" width="6" style="107" bestFit="1" customWidth="1"/>
    <col min="11018" max="11018" width="6.6640625" style="107" bestFit="1" customWidth="1"/>
    <col min="11019" max="11019" width="6" style="107" bestFit="1" customWidth="1"/>
    <col min="11020" max="11020" width="7.33203125" style="107" bestFit="1" customWidth="1"/>
    <col min="11021" max="11023" width="7.44140625" style="107" bestFit="1" customWidth="1"/>
    <col min="11024" max="11024" width="7.33203125" style="107" bestFit="1" customWidth="1"/>
    <col min="11025" max="11025" width="6.6640625" style="107" customWidth="1"/>
    <col min="11026" max="11026" width="5" style="107" customWidth="1"/>
    <col min="11027" max="11027" width="7.44140625" style="107" bestFit="1" customWidth="1"/>
    <col min="11028" max="11028" width="6.5546875" style="107" customWidth="1"/>
    <col min="11029" max="11029" width="7.44140625" style="107" bestFit="1" customWidth="1"/>
    <col min="11030" max="11030" width="6.109375" style="107" customWidth="1"/>
    <col min="11031" max="11031" width="7.33203125" style="107" bestFit="1" customWidth="1"/>
    <col min="11032" max="11264" width="8.88671875" style="107"/>
    <col min="11265" max="11265" width="7.6640625" style="107" customWidth="1"/>
    <col min="11266" max="11268" width="6.6640625" style="107" bestFit="1" customWidth="1"/>
    <col min="11269" max="11269" width="7.33203125" style="107" bestFit="1" customWidth="1"/>
    <col min="11270" max="11270" width="6.6640625" style="107" bestFit="1" customWidth="1"/>
    <col min="11271" max="11271" width="5.77734375" style="107" bestFit="1" customWidth="1"/>
    <col min="11272" max="11272" width="6.6640625" style="107" bestFit="1" customWidth="1"/>
    <col min="11273" max="11273" width="6" style="107" bestFit="1" customWidth="1"/>
    <col min="11274" max="11274" width="6.6640625" style="107" bestFit="1" customWidth="1"/>
    <col min="11275" max="11275" width="6" style="107" bestFit="1" customWidth="1"/>
    <col min="11276" max="11276" width="7.33203125" style="107" bestFit="1" customWidth="1"/>
    <col min="11277" max="11279" width="7.44140625" style="107" bestFit="1" customWidth="1"/>
    <col min="11280" max="11280" width="7.33203125" style="107" bestFit="1" customWidth="1"/>
    <col min="11281" max="11281" width="6.6640625" style="107" customWidth="1"/>
    <col min="11282" max="11282" width="5" style="107" customWidth="1"/>
    <col min="11283" max="11283" width="7.44140625" style="107" bestFit="1" customWidth="1"/>
    <col min="11284" max="11284" width="6.5546875" style="107" customWidth="1"/>
    <col min="11285" max="11285" width="7.44140625" style="107" bestFit="1" customWidth="1"/>
    <col min="11286" max="11286" width="6.109375" style="107" customWidth="1"/>
    <col min="11287" max="11287" width="7.33203125" style="107" bestFit="1" customWidth="1"/>
    <col min="11288" max="11520" width="8.88671875" style="107"/>
    <col min="11521" max="11521" width="7.6640625" style="107" customWidth="1"/>
    <col min="11522" max="11524" width="6.6640625" style="107" bestFit="1" customWidth="1"/>
    <col min="11525" max="11525" width="7.33203125" style="107" bestFit="1" customWidth="1"/>
    <col min="11526" max="11526" width="6.6640625" style="107" bestFit="1" customWidth="1"/>
    <col min="11527" max="11527" width="5.77734375" style="107" bestFit="1" customWidth="1"/>
    <col min="11528" max="11528" width="6.6640625" style="107" bestFit="1" customWidth="1"/>
    <col min="11529" max="11529" width="6" style="107" bestFit="1" customWidth="1"/>
    <col min="11530" max="11530" width="6.6640625" style="107" bestFit="1" customWidth="1"/>
    <col min="11531" max="11531" width="6" style="107" bestFit="1" customWidth="1"/>
    <col min="11532" max="11532" width="7.33203125" style="107" bestFit="1" customWidth="1"/>
    <col min="11533" max="11535" width="7.44140625" style="107" bestFit="1" customWidth="1"/>
    <col min="11536" max="11536" width="7.33203125" style="107" bestFit="1" customWidth="1"/>
    <col min="11537" max="11537" width="6.6640625" style="107" customWidth="1"/>
    <col min="11538" max="11538" width="5" style="107" customWidth="1"/>
    <col min="11539" max="11539" width="7.44140625" style="107" bestFit="1" customWidth="1"/>
    <col min="11540" max="11540" width="6.5546875" style="107" customWidth="1"/>
    <col min="11541" max="11541" width="7.44140625" style="107" bestFit="1" customWidth="1"/>
    <col min="11542" max="11542" width="6.109375" style="107" customWidth="1"/>
    <col min="11543" max="11543" width="7.33203125" style="107" bestFit="1" customWidth="1"/>
    <col min="11544" max="11776" width="8.88671875" style="107"/>
    <col min="11777" max="11777" width="7.6640625" style="107" customWidth="1"/>
    <col min="11778" max="11780" width="6.6640625" style="107" bestFit="1" customWidth="1"/>
    <col min="11781" max="11781" width="7.33203125" style="107" bestFit="1" customWidth="1"/>
    <col min="11782" max="11782" width="6.6640625" style="107" bestFit="1" customWidth="1"/>
    <col min="11783" max="11783" width="5.77734375" style="107" bestFit="1" customWidth="1"/>
    <col min="11784" max="11784" width="6.6640625" style="107" bestFit="1" customWidth="1"/>
    <col min="11785" max="11785" width="6" style="107" bestFit="1" customWidth="1"/>
    <col min="11786" max="11786" width="6.6640625" style="107" bestFit="1" customWidth="1"/>
    <col min="11787" max="11787" width="6" style="107" bestFit="1" customWidth="1"/>
    <col min="11788" max="11788" width="7.33203125" style="107" bestFit="1" customWidth="1"/>
    <col min="11789" max="11791" width="7.44140625" style="107" bestFit="1" customWidth="1"/>
    <col min="11792" max="11792" width="7.33203125" style="107" bestFit="1" customWidth="1"/>
    <col min="11793" max="11793" width="6.6640625" style="107" customWidth="1"/>
    <col min="11794" max="11794" width="5" style="107" customWidth="1"/>
    <col min="11795" max="11795" width="7.44140625" style="107" bestFit="1" customWidth="1"/>
    <col min="11796" max="11796" width="6.5546875" style="107" customWidth="1"/>
    <col min="11797" max="11797" width="7.44140625" style="107" bestFit="1" customWidth="1"/>
    <col min="11798" max="11798" width="6.109375" style="107" customWidth="1"/>
    <col min="11799" max="11799" width="7.33203125" style="107" bestFit="1" customWidth="1"/>
    <col min="11800" max="12032" width="8.88671875" style="107"/>
    <col min="12033" max="12033" width="7.6640625" style="107" customWidth="1"/>
    <col min="12034" max="12036" width="6.6640625" style="107" bestFit="1" customWidth="1"/>
    <col min="12037" max="12037" width="7.33203125" style="107" bestFit="1" customWidth="1"/>
    <col min="12038" max="12038" width="6.6640625" style="107" bestFit="1" customWidth="1"/>
    <col min="12039" max="12039" width="5.77734375" style="107" bestFit="1" customWidth="1"/>
    <col min="12040" max="12040" width="6.6640625" style="107" bestFit="1" customWidth="1"/>
    <col min="12041" max="12041" width="6" style="107" bestFit="1" customWidth="1"/>
    <col min="12042" max="12042" width="6.6640625" style="107" bestFit="1" customWidth="1"/>
    <col min="12043" max="12043" width="6" style="107" bestFit="1" customWidth="1"/>
    <col min="12044" max="12044" width="7.33203125" style="107" bestFit="1" customWidth="1"/>
    <col min="12045" max="12047" width="7.44140625" style="107" bestFit="1" customWidth="1"/>
    <col min="12048" max="12048" width="7.33203125" style="107" bestFit="1" customWidth="1"/>
    <col min="12049" max="12049" width="6.6640625" style="107" customWidth="1"/>
    <col min="12050" max="12050" width="5" style="107" customWidth="1"/>
    <col min="12051" max="12051" width="7.44140625" style="107" bestFit="1" customWidth="1"/>
    <col min="12052" max="12052" width="6.5546875" style="107" customWidth="1"/>
    <col min="12053" max="12053" width="7.44140625" style="107" bestFit="1" customWidth="1"/>
    <col min="12054" max="12054" width="6.109375" style="107" customWidth="1"/>
    <col min="12055" max="12055" width="7.33203125" style="107" bestFit="1" customWidth="1"/>
    <col min="12056" max="12288" width="8.88671875" style="107"/>
    <col min="12289" max="12289" width="7.6640625" style="107" customWidth="1"/>
    <col min="12290" max="12292" width="6.6640625" style="107" bestFit="1" customWidth="1"/>
    <col min="12293" max="12293" width="7.33203125" style="107" bestFit="1" customWidth="1"/>
    <col min="12294" max="12294" width="6.6640625" style="107" bestFit="1" customWidth="1"/>
    <col min="12295" max="12295" width="5.77734375" style="107" bestFit="1" customWidth="1"/>
    <col min="12296" max="12296" width="6.6640625" style="107" bestFit="1" customWidth="1"/>
    <col min="12297" max="12297" width="6" style="107" bestFit="1" customWidth="1"/>
    <col min="12298" max="12298" width="6.6640625" style="107" bestFit="1" customWidth="1"/>
    <col min="12299" max="12299" width="6" style="107" bestFit="1" customWidth="1"/>
    <col min="12300" max="12300" width="7.33203125" style="107" bestFit="1" customWidth="1"/>
    <col min="12301" max="12303" width="7.44140625" style="107" bestFit="1" customWidth="1"/>
    <col min="12304" max="12304" width="7.33203125" style="107" bestFit="1" customWidth="1"/>
    <col min="12305" max="12305" width="6.6640625" style="107" customWidth="1"/>
    <col min="12306" max="12306" width="5" style="107" customWidth="1"/>
    <col min="12307" max="12307" width="7.44140625" style="107" bestFit="1" customWidth="1"/>
    <col min="12308" max="12308" width="6.5546875" style="107" customWidth="1"/>
    <col min="12309" max="12309" width="7.44140625" style="107" bestFit="1" customWidth="1"/>
    <col min="12310" max="12310" width="6.109375" style="107" customWidth="1"/>
    <col min="12311" max="12311" width="7.33203125" style="107" bestFit="1" customWidth="1"/>
    <col min="12312" max="12544" width="8.88671875" style="107"/>
    <col min="12545" max="12545" width="7.6640625" style="107" customWidth="1"/>
    <col min="12546" max="12548" width="6.6640625" style="107" bestFit="1" customWidth="1"/>
    <col min="12549" max="12549" width="7.33203125" style="107" bestFit="1" customWidth="1"/>
    <col min="12550" max="12550" width="6.6640625" style="107" bestFit="1" customWidth="1"/>
    <col min="12551" max="12551" width="5.77734375" style="107" bestFit="1" customWidth="1"/>
    <col min="12552" max="12552" width="6.6640625" style="107" bestFit="1" customWidth="1"/>
    <col min="12553" max="12553" width="6" style="107" bestFit="1" customWidth="1"/>
    <col min="12554" max="12554" width="6.6640625" style="107" bestFit="1" customWidth="1"/>
    <col min="12555" max="12555" width="6" style="107" bestFit="1" customWidth="1"/>
    <col min="12556" max="12556" width="7.33203125" style="107" bestFit="1" customWidth="1"/>
    <col min="12557" max="12559" width="7.44140625" style="107" bestFit="1" customWidth="1"/>
    <col min="12560" max="12560" width="7.33203125" style="107" bestFit="1" customWidth="1"/>
    <col min="12561" max="12561" width="6.6640625" style="107" customWidth="1"/>
    <col min="12562" max="12562" width="5" style="107" customWidth="1"/>
    <col min="12563" max="12563" width="7.44140625" style="107" bestFit="1" customWidth="1"/>
    <col min="12564" max="12564" width="6.5546875" style="107" customWidth="1"/>
    <col min="12565" max="12565" width="7.44140625" style="107" bestFit="1" customWidth="1"/>
    <col min="12566" max="12566" width="6.109375" style="107" customWidth="1"/>
    <col min="12567" max="12567" width="7.33203125" style="107" bestFit="1" customWidth="1"/>
    <col min="12568" max="12800" width="8.88671875" style="107"/>
    <col min="12801" max="12801" width="7.6640625" style="107" customWidth="1"/>
    <col min="12802" max="12804" width="6.6640625" style="107" bestFit="1" customWidth="1"/>
    <col min="12805" max="12805" width="7.33203125" style="107" bestFit="1" customWidth="1"/>
    <col min="12806" max="12806" width="6.6640625" style="107" bestFit="1" customWidth="1"/>
    <col min="12807" max="12807" width="5.77734375" style="107" bestFit="1" customWidth="1"/>
    <col min="12808" max="12808" width="6.6640625" style="107" bestFit="1" customWidth="1"/>
    <col min="12809" max="12809" width="6" style="107" bestFit="1" customWidth="1"/>
    <col min="12810" max="12810" width="6.6640625" style="107" bestFit="1" customWidth="1"/>
    <col min="12811" max="12811" width="6" style="107" bestFit="1" customWidth="1"/>
    <col min="12812" max="12812" width="7.33203125" style="107" bestFit="1" customWidth="1"/>
    <col min="12813" max="12815" width="7.44140625" style="107" bestFit="1" customWidth="1"/>
    <col min="12816" max="12816" width="7.33203125" style="107" bestFit="1" customWidth="1"/>
    <col min="12817" max="12817" width="6.6640625" style="107" customWidth="1"/>
    <col min="12818" max="12818" width="5" style="107" customWidth="1"/>
    <col min="12819" max="12819" width="7.44140625" style="107" bestFit="1" customWidth="1"/>
    <col min="12820" max="12820" width="6.5546875" style="107" customWidth="1"/>
    <col min="12821" max="12821" width="7.44140625" style="107" bestFit="1" customWidth="1"/>
    <col min="12822" max="12822" width="6.109375" style="107" customWidth="1"/>
    <col min="12823" max="12823" width="7.33203125" style="107" bestFit="1" customWidth="1"/>
    <col min="12824" max="13056" width="8.88671875" style="107"/>
    <col min="13057" max="13057" width="7.6640625" style="107" customWidth="1"/>
    <col min="13058" max="13060" width="6.6640625" style="107" bestFit="1" customWidth="1"/>
    <col min="13061" max="13061" width="7.33203125" style="107" bestFit="1" customWidth="1"/>
    <col min="13062" max="13062" width="6.6640625" style="107" bestFit="1" customWidth="1"/>
    <col min="13063" max="13063" width="5.77734375" style="107" bestFit="1" customWidth="1"/>
    <col min="13064" max="13064" width="6.6640625" style="107" bestFit="1" customWidth="1"/>
    <col min="13065" max="13065" width="6" style="107" bestFit="1" customWidth="1"/>
    <col min="13066" max="13066" width="6.6640625" style="107" bestFit="1" customWidth="1"/>
    <col min="13067" max="13067" width="6" style="107" bestFit="1" customWidth="1"/>
    <col min="13068" max="13068" width="7.33203125" style="107" bestFit="1" customWidth="1"/>
    <col min="13069" max="13071" width="7.44140625" style="107" bestFit="1" customWidth="1"/>
    <col min="13072" max="13072" width="7.33203125" style="107" bestFit="1" customWidth="1"/>
    <col min="13073" max="13073" width="6.6640625" style="107" customWidth="1"/>
    <col min="13074" max="13074" width="5" style="107" customWidth="1"/>
    <col min="13075" max="13075" width="7.44140625" style="107" bestFit="1" customWidth="1"/>
    <col min="13076" max="13076" width="6.5546875" style="107" customWidth="1"/>
    <col min="13077" max="13077" width="7.44140625" style="107" bestFit="1" customWidth="1"/>
    <col min="13078" max="13078" width="6.109375" style="107" customWidth="1"/>
    <col min="13079" max="13079" width="7.33203125" style="107" bestFit="1" customWidth="1"/>
    <col min="13080" max="13312" width="8.88671875" style="107"/>
    <col min="13313" max="13313" width="7.6640625" style="107" customWidth="1"/>
    <col min="13314" max="13316" width="6.6640625" style="107" bestFit="1" customWidth="1"/>
    <col min="13317" max="13317" width="7.33203125" style="107" bestFit="1" customWidth="1"/>
    <col min="13318" max="13318" width="6.6640625" style="107" bestFit="1" customWidth="1"/>
    <col min="13319" max="13319" width="5.77734375" style="107" bestFit="1" customWidth="1"/>
    <col min="13320" max="13320" width="6.6640625" style="107" bestFit="1" customWidth="1"/>
    <col min="13321" max="13321" width="6" style="107" bestFit="1" customWidth="1"/>
    <col min="13322" max="13322" width="6.6640625" style="107" bestFit="1" customWidth="1"/>
    <col min="13323" max="13323" width="6" style="107" bestFit="1" customWidth="1"/>
    <col min="13324" max="13324" width="7.33203125" style="107" bestFit="1" customWidth="1"/>
    <col min="13325" max="13327" width="7.44140625" style="107" bestFit="1" customWidth="1"/>
    <col min="13328" max="13328" width="7.33203125" style="107" bestFit="1" customWidth="1"/>
    <col min="13329" max="13329" width="6.6640625" style="107" customWidth="1"/>
    <col min="13330" max="13330" width="5" style="107" customWidth="1"/>
    <col min="13331" max="13331" width="7.44140625" style="107" bestFit="1" customWidth="1"/>
    <col min="13332" max="13332" width="6.5546875" style="107" customWidth="1"/>
    <col min="13333" max="13333" width="7.44140625" style="107" bestFit="1" customWidth="1"/>
    <col min="13334" max="13334" width="6.109375" style="107" customWidth="1"/>
    <col min="13335" max="13335" width="7.33203125" style="107" bestFit="1" customWidth="1"/>
    <col min="13336" max="13568" width="8.88671875" style="107"/>
    <col min="13569" max="13569" width="7.6640625" style="107" customWidth="1"/>
    <col min="13570" max="13572" width="6.6640625" style="107" bestFit="1" customWidth="1"/>
    <col min="13573" max="13573" width="7.33203125" style="107" bestFit="1" customWidth="1"/>
    <col min="13574" max="13574" width="6.6640625" style="107" bestFit="1" customWidth="1"/>
    <col min="13575" max="13575" width="5.77734375" style="107" bestFit="1" customWidth="1"/>
    <col min="13576" max="13576" width="6.6640625" style="107" bestFit="1" customWidth="1"/>
    <col min="13577" max="13577" width="6" style="107" bestFit="1" customWidth="1"/>
    <col min="13578" max="13578" width="6.6640625" style="107" bestFit="1" customWidth="1"/>
    <col min="13579" max="13579" width="6" style="107" bestFit="1" customWidth="1"/>
    <col min="13580" max="13580" width="7.33203125" style="107" bestFit="1" customWidth="1"/>
    <col min="13581" max="13583" width="7.44140625" style="107" bestFit="1" customWidth="1"/>
    <col min="13584" max="13584" width="7.33203125" style="107" bestFit="1" customWidth="1"/>
    <col min="13585" max="13585" width="6.6640625" style="107" customWidth="1"/>
    <col min="13586" max="13586" width="5" style="107" customWidth="1"/>
    <col min="13587" max="13587" width="7.44140625" style="107" bestFit="1" customWidth="1"/>
    <col min="13588" max="13588" width="6.5546875" style="107" customWidth="1"/>
    <col min="13589" max="13589" width="7.44140625" style="107" bestFit="1" customWidth="1"/>
    <col min="13590" max="13590" width="6.109375" style="107" customWidth="1"/>
    <col min="13591" max="13591" width="7.33203125" style="107" bestFit="1" customWidth="1"/>
    <col min="13592" max="13824" width="8.88671875" style="107"/>
    <col min="13825" max="13825" width="7.6640625" style="107" customWidth="1"/>
    <col min="13826" max="13828" width="6.6640625" style="107" bestFit="1" customWidth="1"/>
    <col min="13829" max="13829" width="7.33203125" style="107" bestFit="1" customWidth="1"/>
    <col min="13830" max="13830" width="6.6640625" style="107" bestFit="1" customWidth="1"/>
    <col min="13831" max="13831" width="5.77734375" style="107" bestFit="1" customWidth="1"/>
    <col min="13832" max="13832" width="6.6640625" style="107" bestFit="1" customWidth="1"/>
    <col min="13833" max="13833" width="6" style="107" bestFit="1" customWidth="1"/>
    <col min="13834" max="13834" width="6.6640625" style="107" bestFit="1" customWidth="1"/>
    <col min="13835" max="13835" width="6" style="107" bestFit="1" customWidth="1"/>
    <col min="13836" max="13836" width="7.33203125" style="107" bestFit="1" customWidth="1"/>
    <col min="13837" max="13839" width="7.44140625" style="107" bestFit="1" customWidth="1"/>
    <col min="13840" max="13840" width="7.33203125" style="107" bestFit="1" customWidth="1"/>
    <col min="13841" max="13841" width="6.6640625" style="107" customWidth="1"/>
    <col min="13842" max="13842" width="5" style="107" customWidth="1"/>
    <col min="13843" max="13843" width="7.44140625" style="107" bestFit="1" customWidth="1"/>
    <col min="13844" max="13844" width="6.5546875" style="107" customWidth="1"/>
    <col min="13845" max="13845" width="7.44140625" style="107" bestFit="1" customWidth="1"/>
    <col min="13846" max="13846" width="6.109375" style="107" customWidth="1"/>
    <col min="13847" max="13847" width="7.33203125" style="107" bestFit="1" customWidth="1"/>
    <col min="13848" max="14080" width="8.88671875" style="107"/>
    <col min="14081" max="14081" width="7.6640625" style="107" customWidth="1"/>
    <col min="14082" max="14084" width="6.6640625" style="107" bestFit="1" customWidth="1"/>
    <col min="14085" max="14085" width="7.33203125" style="107" bestFit="1" customWidth="1"/>
    <col min="14086" max="14086" width="6.6640625" style="107" bestFit="1" customWidth="1"/>
    <col min="14087" max="14087" width="5.77734375" style="107" bestFit="1" customWidth="1"/>
    <col min="14088" max="14088" width="6.6640625" style="107" bestFit="1" customWidth="1"/>
    <col min="14089" max="14089" width="6" style="107" bestFit="1" customWidth="1"/>
    <col min="14090" max="14090" width="6.6640625" style="107" bestFit="1" customWidth="1"/>
    <col min="14091" max="14091" width="6" style="107" bestFit="1" customWidth="1"/>
    <col min="14092" max="14092" width="7.33203125" style="107" bestFit="1" customWidth="1"/>
    <col min="14093" max="14095" width="7.44140625" style="107" bestFit="1" customWidth="1"/>
    <col min="14096" max="14096" width="7.33203125" style="107" bestFit="1" customWidth="1"/>
    <col min="14097" max="14097" width="6.6640625" style="107" customWidth="1"/>
    <col min="14098" max="14098" width="5" style="107" customWidth="1"/>
    <col min="14099" max="14099" width="7.44140625" style="107" bestFit="1" customWidth="1"/>
    <col min="14100" max="14100" width="6.5546875" style="107" customWidth="1"/>
    <col min="14101" max="14101" width="7.44140625" style="107" bestFit="1" customWidth="1"/>
    <col min="14102" max="14102" width="6.109375" style="107" customWidth="1"/>
    <col min="14103" max="14103" width="7.33203125" style="107" bestFit="1" customWidth="1"/>
    <col min="14104" max="14336" width="8.88671875" style="107"/>
    <col min="14337" max="14337" width="7.6640625" style="107" customWidth="1"/>
    <col min="14338" max="14340" width="6.6640625" style="107" bestFit="1" customWidth="1"/>
    <col min="14341" max="14341" width="7.33203125" style="107" bestFit="1" customWidth="1"/>
    <col min="14342" max="14342" width="6.6640625" style="107" bestFit="1" customWidth="1"/>
    <col min="14343" max="14343" width="5.77734375" style="107" bestFit="1" customWidth="1"/>
    <col min="14344" max="14344" width="6.6640625" style="107" bestFit="1" customWidth="1"/>
    <col min="14345" max="14345" width="6" style="107" bestFit="1" customWidth="1"/>
    <col min="14346" max="14346" width="6.6640625" style="107" bestFit="1" customWidth="1"/>
    <col min="14347" max="14347" width="6" style="107" bestFit="1" customWidth="1"/>
    <col min="14348" max="14348" width="7.33203125" style="107" bestFit="1" customWidth="1"/>
    <col min="14349" max="14351" width="7.44140625" style="107" bestFit="1" customWidth="1"/>
    <col min="14352" max="14352" width="7.33203125" style="107" bestFit="1" customWidth="1"/>
    <col min="14353" max="14353" width="6.6640625" style="107" customWidth="1"/>
    <col min="14354" max="14354" width="5" style="107" customWidth="1"/>
    <col min="14355" max="14355" width="7.44140625" style="107" bestFit="1" customWidth="1"/>
    <col min="14356" max="14356" width="6.5546875" style="107" customWidth="1"/>
    <col min="14357" max="14357" width="7.44140625" style="107" bestFit="1" customWidth="1"/>
    <col min="14358" max="14358" width="6.109375" style="107" customWidth="1"/>
    <col min="14359" max="14359" width="7.33203125" style="107" bestFit="1" customWidth="1"/>
    <col min="14360" max="14592" width="8.88671875" style="107"/>
    <col min="14593" max="14593" width="7.6640625" style="107" customWidth="1"/>
    <col min="14594" max="14596" width="6.6640625" style="107" bestFit="1" customWidth="1"/>
    <col min="14597" max="14597" width="7.33203125" style="107" bestFit="1" customWidth="1"/>
    <col min="14598" max="14598" width="6.6640625" style="107" bestFit="1" customWidth="1"/>
    <col min="14599" max="14599" width="5.77734375" style="107" bestFit="1" customWidth="1"/>
    <col min="14600" max="14600" width="6.6640625" style="107" bestFit="1" customWidth="1"/>
    <col min="14601" max="14601" width="6" style="107" bestFit="1" customWidth="1"/>
    <col min="14602" max="14602" width="6.6640625" style="107" bestFit="1" customWidth="1"/>
    <col min="14603" max="14603" width="6" style="107" bestFit="1" customWidth="1"/>
    <col min="14604" max="14604" width="7.33203125" style="107" bestFit="1" customWidth="1"/>
    <col min="14605" max="14607" width="7.44140625" style="107" bestFit="1" customWidth="1"/>
    <col min="14608" max="14608" width="7.33203125" style="107" bestFit="1" customWidth="1"/>
    <col min="14609" max="14609" width="6.6640625" style="107" customWidth="1"/>
    <col min="14610" max="14610" width="5" style="107" customWidth="1"/>
    <col min="14611" max="14611" width="7.44140625" style="107" bestFit="1" customWidth="1"/>
    <col min="14612" max="14612" width="6.5546875" style="107" customWidth="1"/>
    <col min="14613" max="14613" width="7.44140625" style="107" bestFit="1" customWidth="1"/>
    <col min="14614" max="14614" width="6.109375" style="107" customWidth="1"/>
    <col min="14615" max="14615" width="7.33203125" style="107" bestFit="1" customWidth="1"/>
    <col min="14616" max="14848" width="8.88671875" style="107"/>
    <col min="14849" max="14849" width="7.6640625" style="107" customWidth="1"/>
    <col min="14850" max="14852" width="6.6640625" style="107" bestFit="1" customWidth="1"/>
    <col min="14853" max="14853" width="7.33203125" style="107" bestFit="1" customWidth="1"/>
    <col min="14854" max="14854" width="6.6640625" style="107" bestFit="1" customWidth="1"/>
    <col min="14855" max="14855" width="5.77734375" style="107" bestFit="1" customWidth="1"/>
    <col min="14856" max="14856" width="6.6640625" style="107" bestFit="1" customWidth="1"/>
    <col min="14857" max="14857" width="6" style="107" bestFit="1" customWidth="1"/>
    <col min="14858" max="14858" width="6.6640625" style="107" bestFit="1" customWidth="1"/>
    <col min="14859" max="14859" width="6" style="107" bestFit="1" customWidth="1"/>
    <col min="14860" max="14860" width="7.33203125" style="107" bestFit="1" customWidth="1"/>
    <col min="14861" max="14863" width="7.44140625" style="107" bestFit="1" customWidth="1"/>
    <col min="14864" max="14864" width="7.33203125" style="107" bestFit="1" customWidth="1"/>
    <col min="14865" max="14865" width="6.6640625" style="107" customWidth="1"/>
    <col min="14866" max="14866" width="5" style="107" customWidth="1"/>
    <col min="14867" max="14867" width="7.44140625" style="107" bestFit="1" customWidth="1"/>
    <col min="14868" max="14868" width="6.5546875" style="107" customWidth="1"/>
    <col min="14869" max="14869" width="7.44140625" style="107" bestFit="1" customWidth="1"/>
    <col min="14870" max="14870" width="6.109375" style="107" customWidth="1"/>
    <col min="14871" max="14871" width="7.33203125" style="107" bestFit="1" customWidth="1"/>
    <col min="14872" max="15104" width="8.88671875" style="107"/>
    <col min="15105" max="15105" width="7.6640625" style="107" customWidth="1"/>
    <col min="15106" max="15108" width="6.6640625" style="107" bestFit="1" customWidth="1"/>
    <col min="15109" max="15109" width="7.33203125" style="107" bestFit="1" customWidth="1"/>
    <col min="15110" max="15110" width="6.6640625" style="107" bestFit="1" customWidth="1"/>
    <col min="15111" max="15111" width="5.77734375" style="107" bestFit="1" customWidth="1"/>
    <col min="15112" max="15112" width="6.6640625" style="107" bestFit="1" customWidth="1"/>
    <col min="15113" max="15113" width="6" style="107" bestFit="1" customWidth="1"/>
    <col min="15114" max="15114" width="6.6640625" style="107" bestFit="1" customWidth="1"/>
    <col min="15115" max="15115" width="6" style="107" bestFit="1" customWidth="1"/>
    <col min="15116" max="15116" width="7.33203125" style="107" bestFit="1" customWidth="1"/>
    <col min="15117" max="15119" width="7.44140625" style="107" bestFit="1" customWidth="1"/>
    <col min="15120" max="15120" width="7.33203125" style="107" bestFit="1" customWidth="1"/>
    <col min="15121" max="15121" width="6.6640625" style="107" customWidth="1"/>
    <col min="15122" max="15122" width="5" style="107" customWidth="1"/>
    <col min="15123" max="15123" width="7.44140625" style="107" bestFit="1" customWidth="1"/>
    <col min="15124" max="15124" width="6.5546875" style="107" customWidth="1"/>
    <col min="15125" max="15125" width="7.44140625" style="107" bestFit="1" customWidth="1"/>
    <col min="15126" max="15126" width="6.109375" style="107" customWidth="1"/>
    <col min="15127" max="15127" width="7.33203125" style="107" bestFit="1" customWidth="1"/>
    <col min="15128" max="15360" width="8.88671875" style="107"/>
    <col min="15361" max="15361" width="7.6640625" style="107" customWidth="1"/>
    <col min="15362" max="15364" width="6.6640625" style="107" bestFit="1" customWidth="1"/>
    <col min="15365" max="15365" width="7.33203125" style="107" bestFit="1" customWidth="1"/>
    <col min="15366" max="15366" width="6.6640625" style="107" bestFit="1" customWidth="1"/>
    <col min="15367" max="15367" width="5.77734375" style="107" bestFit="1" customWidth="1"/>
    <col min="15368" max="15368" width="6.6640625" style="107" bestFit="1" customWidth="1"/>
    <col min="15369" max="15369" width="6" style="107" bestFit="1" customWidth="1"/>
    <col min="15370" max="15370" width="6.6640625" style="107" bestFit="1" customWidth="1"/>
    <col min="15371" max="15371" width="6" style="107" bestFit="1" customWidth="1"/>
    <col min="15372" max="15372" width="7.33203125" style="107" bestFit="1" customWidth="1"/>
    <col min="15373" max="15375" width="7.44140625" style="107" bestFit="1" customWidth="1"/>
    <col min="15376" max="15376" width="7.33203125" style="107" bestFit="1" customWidth="1"/>
    <col min="15377" max="15377" width="6.6640625" style="107" customWidth="1"/>
    <col min="15378" max="15378" width="5" style="107" customWidth="1"/>
    <col min="15379" max="15379" width="7.44140625" style="107" bestFit="1" customWidth="1"/>
    <col min="15380" max="15380" width="6.5546875" style="107" customWidth="1"/>
    <col min="15381" max="15381" width="7.44140625" style="107" bestFit="1" customWidth="1"/>
    <col min="15382" max="15382" width="6.109375" style="107" customWidth="1"/>
    <col min="15383" max="15383" width="7.33203125" style="107" bestFit="1" customWidth="1"/>
    <col min="15384" max="15616" width="8.88671875" style="107"/>
    <col min="15617" max="15617" width="7.6640625" style="107" customWidth="1"/>
    <col min="15618" max="15620" width="6.6640625" style="107" bestFit="1" customWidth="1"/>
    <col min="15621" max="15621" width="7.33203125" style="107" bestFit="1" customWidth="1"/>
    <col min="15622" max="15622" width="6.6640625" style="107" bestFit="1" customWidth="1"/>
    <col min="15623" max="15623" width="5.77734375" style="107" bestFit="1" customWidth="1"/>
    <col min="15624" max="15624" width="6.6640625" style="107" bestFit="1" customWidth="1"/>
    <col min="15625" max="15625" width="6" style="107" bestFit="1" customWidth="1"/>
    <col min="15626" max="15626" width="6.6640625" style="107" bestFit="1" customWidth="1"/>
    <col min="15627" max="15627" width="6" style="107" bestFit="1" customWidth="1"/>
    <col min="15628" max="15628" width="7.33203125" style="107" bestFit="1" customWidth="1"/>
    <col min="15629" max="15631" width="7.44140625" style="107" bestFit="1" customWidth="1"/>
    <col min="15632" max="15632" width="7.33203125" style="107" bestFit="1" customWidth="1"/>
    <col min="15633" max="15633" width="6.6640625" style="107" customWidth="1"/>
    <col min="15634" max="15634" width="5" style="107" customWidth="1"/>
    <col min="15635" max="15635" width="7.44140625" style="107" bestFit="1" customWidth="1"/>
    <col min="15636" max="15636" width="6.5546875" style="107" customWidth="1"/>
    <col min="15637" max="15637" width="7.44140625" style="107" bestFit="1" customWidth="1"/>
    <col min="15638" max="15638" width="6.109375" style="107" customWidth="1"/>
    <col min="15639" max="15639" width="7.33203125" style="107" bestFit="1" customWidth="1"/>
    <col min="15640" max="15872" width="8.88671875" style="107"/>
    <col min="15873" max="15873" width="7.6640625" style="107" customWidth="1"/>
    <col min="15874" max="15876" width="6.6640625" style="107" bestFit="1" customWidth="1"/>
    <col min="15877" max="15877" width="7.33203125" style="107" bestFit="1" customWidth="1"/>
    <col min="15878" max="15878" width="6.6640625" style="107" bestFit="1" customWidth="1"/>
    <col min="15879" max="15879" width="5.77734375" style="107" bestFit="1" customWidth="1"/>
    <col min="15880" max="15880" width="6.6640625" style="107" bestFit="1" customWidth="1"/>
    <col min="15881" max="15881" width="6" style="107" bestFit="1" customWidth="1"/>
    <col min="15882" max="15882" width="6.6640625" style="107" bestFit="1" customWidth="1"/>
    <col min="15883" max="15883" width="6" style="107" bestFit="1" customWidth="1"/>
    <col min="15884" max="15884" width="7.33203125" style="107" bestFit="1" customWidth="1"/>
    <col min="15885" max="15887" width="7.44140625" style="107" bestFit="1" customWidth="1"/>
    <col min="15888" max="15888" width="7.33203125" style="107" bestFit="1" customWidth="1"/>
    <col min="15889" max="15889" width="6.6640625" style="107" customWidth="1"/>
    <col min="15890" max="15890" width="5" style="107" customWidth="1"/>
    <col min="15891" max="15891" width="7.44140625" style="107" bestFit="1" customWidth="1"/>
    <col min="15892" max="15892" width="6.5546875" style="107" customWidth="1"/>
    <col min="15893" max="15893" width="7.44140625" style="107" bestFit="1" customWidth="1"/>
    <col min="15894" max="15894" width="6.109375" style="107" customWidth="1"/>
    <col min="15895" max="15895" width="7.33203125" style="107" bestFit="1" customWidth="1"/>
    <col min="15896" max="16128" width="8.88671875" style="107"/>
    <col min="16129" max="16129" width="7.6640625" style="107" customWidth="1"/>
    <col min="16130" max="16132" width="6.6640625" style="107" bestFit="1" customWidth="1"/>
    <col min="16133" max="16133" width="7.33203125" style="107" bestFit="1" customWidth="1"/>
    <col min="16134" max="16134" width="6.6640625" style="107" bestFit="1" customWidth="1"/>
    <col min="16135" max="16135" width="5.77734375" style="107" bestFit="1" customWidth="1"/>
    <col min="16136" max="16136" width="6.6640625" style="107" bestFit="1" customWidth="1"/>
    <col min="16137" max="16137" width="6" style="107" bestFit="1" customWidth="1"/>
    <col min="16138" max="16138" width="6.6640625" style="107" bestFit="1" customWidth="1"/>
    <col min="16139" max="16139" width="6" style="107" bestFit="1" customWidth="1"/>
    <col min="16140" max="16140" width="7.33203125" style="107" bestFit="1" customWidth="1"/>
    <col min="16141" max="16143" width="7.44140625" style="107" bestFit="1" customWidth="1"/>
    <col min="16144" max="16144" width="7.33203125" style="107" bestFit="1" customWidth="1"/>
    <col min="16145" max="16145" width="6.6640625" style="107" customWidth="1"/>
    <col min="16146" max="16146" width="5" style="107" customWidth="1"/>
    <col min="16147" max="16147" width="7.44140625" style="107" bestFit="1" customWidth="1"/>
    <col min="16148" max="16148" width="6.5546875" style="107" customWidth="1"/>
    <col min="16149" max="16149" width="7.44140625" style="107" bestFit="1" customWidth="1"/>
    <col min="16150" max="16150" width="6.109375" style="107" customWidth="1"/>
    <col min="16151" max="16151" width="7.33203125" style="107" bestFit="1" customWidth="1"/>
    <col min="16152" max="16384" width="8.88671875" style="107"/>
  </cols>
  <sheetData>
    <row r="1" spans="1:23" ht="27" thickBot="1">
      <c r="A1" s="381" t="s">
        <v>140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2"/>
      <c r="T1" s="382"/>
      <c r="U1" s="382"/>
      <c r="V1" s="382"/>
      <c r="W1" s="383"/>
    </row>
    <row r="2" spans="1:23" ht="26.25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</row>
    <row r="3" spans="1:23" ht="18" thickBot="1">
      <c r="A3" s="384" t="s">
        <v>139</v>
      </c>
      <c r="B3" s="384"/>
      <c r="C3" s="384"/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  <c r="U3" s="384"/>
      <c r="V3" s="384"/>
      <c r="W3" s="384"/>
    </row>
    <row r="4" spans="1:23" s="114" customFormat="1">
      <c r="A4" s="385" t="s">
        <v>138</v>
      </c>
      <c r="B4" s="387" t="s">
        <v>105</v>
      </c>
      <c r="C4" s="387"/>
      <c r="D4" s="387"/>
      <c r="E4" s="387"/>
      <c r="F4" s="387"/>
      <c r="G4" s="387"/>
      <c r="H4" s="387"/>
      <c r="I4" s="387"/>
      <c r="J4" s="387"/>
      <c r="K4" s="387"/>
      <c r="L4" s="387"/>
      <c r="M4" s="387" t="s">
        <v>5</v>
      </c>
      <c r="N4" s="387"/>
      <c r="O4" s="387"/>
      <c r="P4" s="387"/>
      <c r="Q4" s="387"/>
      <c r="R4" s="387"/>
      <c r="S4" s="387"/>
      <c r="T4" s="387"/>
      <c r="U4" s="387"/>
      <c r="V4" s="387"/>
      <c r="W4" s="388"/>
    </row>
    <row r="5" spans="1:23" s="114" customFormat="1">
      <c r="A5" s="386"/>
      <c r="B5" s="389" t="s">
        <v>104</v>
      </c>
      <c r="C5" s="389"/>
      <c r="D5" s="389"/>
      <c r="E5" s="389"/>
      <c r="F5" s="389" t="s">
        <v>132</v>
      </c>
      <c r="G5" s="389"/>
      <c r="H5" s="389"/>
      <c r="I5" s="389"/>
      <c r="J5" s="389"/>
      <c r="K5" s="389"/>
      <c r="L5" s="389"/>
      <c r="M5" s="389" t="s">
        <v>104</v>
      </c>
      <c r="N5" s="389"/>
      <c r="O5" s="389"/>
      <c r="P5" s="389"/>
      <c r="Q5" s="389" t="s">
        <v>107</v>
      </c>
      <c r="R5" s="389"/>
      <c r="S5" s="389"/>
      <c r="T5" s="389"/>
      <c r="U5" s="389"/>
      <c r="V5" s="389"/>
      <c r="W5" s="380"/>
    </row>
    <row r="6" spans="1:23" s="114" customFormat="1">
      <c r="A6" s="386"/>
      <c r="B6" s="389" t="s">
        <v>130</v>
      </c>
      <c r="C6" s="378" t="s">
        <v>332</v>
      </c>
      <c r="D6" s="379"/>
      <c r="E6" s="389" t="s">
        <v>9</v>
      </c>
      <c r="F6" s="389" t="s">
        <v>130</v>
      </c>
      <c r="G6" s="389" t="s">
        <v>6</v>
      </c>
      <c r="H6" s="141" t="s">
        <v>332</v>
      </c>
      <c r="I6" s="389" t="s">
        <v>6</v>
      </c>
      <c r="J6" s="141" t="s">
        <v>332</v>
      </c>
      <c r="K6" s="389" t="s">
        <v>6</v>
      </c>
      <c r="L6" s="389" t="s">
        <v>9</v>
      </c>
      <c r="M6" s="389" t="s">
        <v>130</v>
      </c>
      <c r="N6" s="378" t="s">
        <v>332</v>
      </c>
      <c r="O6" s="379"/>
      <c r="P6" s="389" t="s">
        <v>9</v>
      </c>
      <c r="Q6" s="389" t="s">
        <v>130</v>
      </c>
      <c r="R6" s="389" t="s">
        <v>6</v>
      </c>
      <c r="S6" s="141" t="s">
        <v>332</v>
      </c>
      <c r="T6" s="389" t="s">
        <v>6</v>
      </c>
      <c r="U6" s="141" t="s">
        <v>332</v>
      </c>
      <c r="V6" s="389" t="s">
        <v>6</v>
      </c>
      <c r="W6" s="380" t="s">
        <v>9</v>
      </c>
    </row>
    <row r="7" spans="1:23" s="114" customFormat="1">
      <c r="A7" s="386"/>
      <c r="B7" s="389"/>
      <c r="C7" s="141" t="s">
        <v>331</v>
      </c>
      <c r="D7" s="141" t="s">
        <v>137</v>
      </c>
      <c r="E7" s="389"/>
      <c r="F7" s="389"/>
      <c r="G7" s="389"/>
      <c r="H7" s="162" t="s">
        <v>331</v>
      </c>
      <c r="I7" s="389"/>
      <c r="J7" s="141" t="s">
        <v>137</v>
      </c>
      <c r="K7" s="389"/>
      <c r="L7" s="389"/>
      <c r="M7" s="389"/>
      <c r="N7" s="162" t="s">
        <v>331</v>
      </c>
      <c r="O7" s="141" t="s">
        <v>137</v>
      </c>
      <c r="P7" s="389"/>
      <c r="Q7" s="389"/>
      <c r="R7" s="389"/>
      <c r="S7" s="162" t="s">
        <v>331</v>
      </c>
      <c r="T7" s="389"/>
      <c r="U7" s="141" t="s">
        <v>137</v>
      </c>
      <c r="V7" s="389"/>
      <c r="W7" s="380"/>
    </row>
    <row r="8" spans="1:23">
      <c r="A8" s="206" t="s">
        <v>0</v>
      </c>
      <c r="B8" s="133">
        <v>35786</v>
      </c>
      <c r="C8" s="133">
        <v>38880</v>
      </c>
      <c r="D8" s="131"/>
      <c r="E8" s="131">
        <f>SUM(B8:D8)</f>
        <v>74666</v>
      </c>
      <c r="F8" s="133">
        <v>30405</v>
      </c>
      <c r="G8" s="132">
        <f>F8/B8-1</f>
        <v>-0.15036606494159732</v>
      </c>
      <c r="H8" s="133">
        <v>46803</v>
      </c>
      <c r="I8" s="132">
        <f t="shared" ref="I8:I13" si="0">H8/C8-1</f>
        <v>0.20378086419753094</v>
      </c>
      <c r="J8" s="131"/>
      <c r="K8" s="140"/>
      <c r="L8" s="136">
        <f>SUM(F8+H8+J8)</f>
        <v>77208</v>
      </c>
      <c r="M8" s="133">
        <v>35786</v>
      </c>
      <c r="N8" s="133">
        <v>38880</v>
      </c>
      <c r="O8" s="136"/>
      <c r="P8" s="131">
        <f>SUM(M8:O8)</f>
        <v>74666</v>
      </c>
      <c r="Q8" s="133">
        <v>30405</v>
      </c>
      <c r="R8" s="132">
        <f>Q8/M8-1</f>
        <v>-0.15036606494159732</v>
      </c>
      <c r="S8" s="133">
        <v>46803</v>
      </c>
      <c r="T8" s="132">
        <f t="shared" ref="T8:T13" si="1">S8/N8-1</f>
        <v>0.20378086419753094</v>
      </c>
      <c r="U8" s="131"/>
      <c r="V8" s="140"/>
      <c r="W8" s="207">
        <f t="shared" ref="W8:W13" si="2">Q8+S8+U8</f>
        <v>77208</v>
      </c>
    </row>
    <row r="9" spans="1:23">
      <c r="A9" s="206" t="s">
        <v>136</v>
      </c>
      <c r="B9" s="133">
        <v>2124</v>
      </c>
      <c r="C9" s="133">
        <v>2571</v>
      </c>
      <c r="D9" s="131"/>
      <c r="E9" s="131">
        <f>SUM(B9:D9)</f>
        <v>4695</v>
      </c>
      <c r="F9" s="133">
        <v>1612</v>
      </c>
      <c r="G9" s="132">
        <f>F9/B9-1</f>
        <v>-0.24105461393596983</v>
      </c>
      <c r="H9" s="133">
        <v>2557</v>
      </c>
      <c r="I9" s="132">
        <f t="shared" si="0"/>
        <v>-5.445352003111581E-3</v>
      </c>
      <c r="J9" s="131"/>
      <c r="K9" s="140"/>
      <c r="L9" s="136">
        <f>SUM(F9+H9+J9)</f>
        <v>4169</v>
      </c>
      <c r="M9" s="133">
        <v>2124</v>
      </c>
      <c r="N9" s="133">
        <v>2571</v>
      </c>
      <c r="O9" s="136"/>
      <c r="P9" s="131">
        <f>SUM(M9:O9)</f>
        <v>4695</v>
      </c>
      <c r="Q9" s="133">
        <v>1612</v>
      </c>
      <c r="R9" s="132">
        <f>Q9/M9-1</f>
        <v>-0.24105461393596983</v>
      </c>
      <c r="S9" s="133">
        <v>2557</v>
      </c>
      <c r="T9" s="132">
        <f t="shared" si="1"/>
        <v>-5.445352003111581E-3</v>
      </c>
      <c r="U9" s="131"/>
      <c r="V9" s="140"/>
      <c r="W9" s="207">
        <f t="shared" si="2"/>
        <v>4169</v>
      </c>
    </row>
    <row r="10" spans="1:23">
      <c r="A10" s="206" t="s">
        <v>2</v>
      </c>
      <c r="B10" s="139"/>
      <c r="C10" s="133">
        <v>14850</v>
      </c>
      <c r="D10" s="133">
        <v>15187</v>
      </c>
      <c r="E10" s="131">
        <f>SUM(B10:D10)</f>
        <v>30037</v>
      </c>
      <c r="F10" s="136"/>
      <c r="G10" s="132"/>
      <c r="H10" s="133">
        <v>17315</v>
      </c>
      <c r="I10" s="132">
        <f t="shared" si="0"/>
        <v>0.16599326599326591</v>
      </c>
      <c r="J10" s="133">
        <v>18136</v>
      </c>
      <c r="K10" s="132">
        <f>J10/D10-1</f>
        <v>0.19417923223809841</v>
      </c>
      <c r="L10" s="136">
        <f>SUM(F10+H10+J10)</f>
        <v>35451</v>
      </c>
      <c r="M10" s="136"/>
      <c r="N10" s="133">
        <v>14850</v>
      </c>
      <c r="O10" s="133">
        <v>15187</v>
      </c>
      <c r="P10" s="136">
        <f>SUM(M10:O10)</f>
        <v>30037</v>
      </c>
      <c r="Q10" s="131"/>
      <c r="R10" s="138"/>
      <c r="S10" s="133">
        <v>17315</v>
      </c>
      <c r="T10" s="137">
        <f t="shared" si="1"/>
        <v>0.16599326599326591</v>
      </c>
      <c r="U10" s="133">
        <v>18136</v>
      </c>
      <c r="V10" s="137">
        <f>U10/O10-1</f>
        <v>0.19417923223809841</v>
      </c>
      <c r="W10" s="208">
        <f t="shared" si="2"/>
        <v>35451</v>
      </c>
    </row>
    <row r="11" spans="1:23">
      <c r="A11" s="206" t="s">
        <v>135</v>
      </c>
      <c r="B11" s="135"/>
      <c r="C11" s="133">
        <v>37937</v>
      </c>
      <c r="D11" s="133">
        <v>43779</v>
      </c>
      <c r="E11" s="131">
        <f>SUM(B11:D11)</f>
        <v>81716</v>
      </c>
      <c r="F11" s="135"/>
      <c r="G11" s="132"/>
      <c r="H11" s="133">
        <v>34168</v>
      </c>
      <c r="I11" s="132">
        <f t="shared" si="0"/>
        <v>-9.9348920578854472E-2</v>
      </c>
      <c r="J11" s="133">
        <v>41013</v>
      </c>
      <c r="K11" s="132">
        <f>J11/D11-1</f>
        <v>-6.3180977180840148E-2</v>
      </c>
      <c r="L11" s="131">
        <f>SUM(F11+H11+J11)</f>
        <v>75181</v>
      </c>
      <c r="M11" s="135"/>
      <c r="N11" s="133">
        <v>37937</v>
      </c>
      <c r="O11" s="133">
        <v>43779</v>
      </c>
      <c r="P11" s="131">
        <f>SUM(M11:O11)</f>
        <v>81716</v>
      </c>
      <c r="Q11" s="131"/>
      <c r="R11" s="134"/>
      <c r="S11" s="133">
        <v>34168</v>
      </c>
      <c r="T11" s="132">
        <f t="shared" si="1"/>
        <v>-9.9348920578854472E-2</v>
      </c>
      <c r="U11" s="133">
        <v>41013</v>
      </c>
      <c r="V11" s="132">
        <f>U11/O11-1</f>
        <v>-6.3180977180840148E-2</v>
      </c>
      <c r="W11" s="207">
        <f t="shared" si="2"/>
        <v>75181</v>
      </c>
    </row>
    <row r="12" spans="1:23">
      <c r="A12" s="206" t="s">
        <v>134</v>
      </c>
      <c r="B12" s="135"/>
      <c r="C12" s="133">
        <v>11</v>
      </c>
      <c r="D12" s="133">
        <v>15</v>
      </c>
      <c r="E12" s="131">
        <f>SUM(B12:D12)</f>
        <v>26</v>
      </c>
      <c r="F12" s="135"/>
      <c r="G12" s="132"/>
      <c r="H12" s="133">
        <v>2</v>
      </c>
      <c r="I12" s="132">
        <f t="shared" si="0"/>
        <v>-0.81818181818181812</v>
      </c>
      <c r="J12" s="133">
        <v>2</v>
      </c>
      <c r="K12" s="132">
        <f>J12/D12-1</f>
        <v>-0.8666666666666667</v>
      </c>
      <c r="L12" s="131">
        <f>SUM(F12+H12+J12)</f>
        <v>4</v>
      </c>
      <c r="M12" s="135"/>
      <c r="N12" s="133">
        <v>11</v>
      </c>
      <c r="O12" s="133">
        <v>15</v>
      </c>
      <c r="P12" s="131">
        <f>SUM(M12:O12)</f>
        <v>26</v>
      </c>
      <c r="Q12" s="131"/>
      <c r="R12" s="134"/>
      <c r="S12" s="133">
        <v>2</v>
      </c>
      <c r="T12" s="132">
        <f t="shared" si="1"/>
        <v>-0.81818181818181812</v>
      </c>
      <c r="U12" s="133">
        <v>2</v>
      </c>
      <c r="V12" s="132">
        <f>U12/O12-1</f>
        <v>-0.8666666666666667</v>
      </c>
      <c r="W12" s="207">
        <f t="shared" si="2"/>
        <v>4</v>
      </c>
    </row>
    <row r="13" spans="1:23" ht="14.25" thickBot="1">
      <c r="A13" s="130" t="s">
        <v>8</v>
      </c>
      <c r="B13" s="128">
        <f>SUM(B8:B12)</f>
        <v>37910</v>
      </c>
      <c r="C13" s="128">
        <f>SUM(C8:C12)</f>
        <v>94249</v>
      </c>
      <c r="D13" s="128">
        <f>SUM(D8:D12)</f>
        <v>58981</v>
      </c>
      <c r="E13" s="128">
        <f>SUM(E8:E12)</f>
        <v>191140</v>
      </c>
      <c r="F13" s="128">
        <f>SUM(F8:F9)</f>
        <v>32017</v>
      </c>
      <c r="G13" s="127">
        <f>F13/B13-1</f>
        <v>-0.15544711158005808</v>
      </c>
      <c r="H13" s="128">
        <f>SUM(H8:H12)</f>
        <v>100845</v>
      </c>
      <c r="I13" s="127">
        <f t="shared" si="0"/>
        <v>6.9984827425224605E-2</v>
      </c>
      <c r="J13" s="128">
        <f>SUM(J10:J12)</f>
        <v>59151</v>
      </c>
      <c r="K13" s="127">
        <f>J13/D13-1</f>
        <v>2.8822841253963727E-3</v>
      </c>
      <c r="L13" s="129">
        <f t="shared" ref="L13:Q13" si="3">SUM(L8:L12)</f>
        <v>192013</v>
      </c>
      <c r="M13" s="128">
        <f t="shared" si="3"/>
        <v>37910</v>
      </c>
      <c r="N13" s="128">
        <f t="shared" si="3"/>
        <v>94249</v>
      </c>
      <c r="O13" s="128">
        <f t="shared" si="3"/>
        <v>58981</v>
      </c>
      <c r="P13" s="128">
        <f t="shared" si="3"/>
        <v>191140</v>
      </c>
      <c r="Q13" s="128">
        <f t="shared" si="3"/>
        <v>32017</v>
      </c>
      <c r="R13" s="127">
        <f>Q13/M13-1</f>
        <v>-0.15544711158005808</v>
      </c>
      <c r="S13" s="128">
        <f>SUM(S8:S12)</f>
        <v>100845</v>
      </c>
      <c r="T13" s="127">
        <f t="shared" si="1"/>
        <v>6.9984827425224605E-2</v>
      </c>
      <c r="U13" s="128">
        <f>SUM(U8:U12)</f>
        <v>59151</v>
      </c>
      <c r="V13" s="127">
        <f>U13/O13-1</f>
        <v>2.8822841253963727E-3</v>
      </c>
      <c r="W13" s="126">
        <f t="shared" si="2"/>
        <v>192013</v>
      </c>
    </row>
    <row r="14" spans="1:23" s="117" customFormat="1">
      <c r="A14" s="107"/>
    </row>
    <row r="15" spans="1:23" ht="18" thickBot="1">
      <c r="A15" s="125" t="s">
        <v>133</v>
      </c>
      <c r="B15" s="124"/>
      <c r="C15" s="124"/>
      <c r="D15" s="124"/>
      <c r="E15" s="123"/>
      <c r="F15" s="124"/>
      <c r="G15" s="123"/>
      <c r="H15" s="124"/>
      <c r="I15" s="123"/>
      <c r="J15" s="124"/>
      <c r="K15" s="123"/>
      <c r="L15" s="123"/>
      <c r="M15" s="124"/>
      <c r="N15" s="124"/>
      <c r="O15" s="124"/>
      <c r="P15" s="123"/>
      <c r="Q15" s="124"/>
      <c r="R15" s="123"/>
      <c r="S15" s="124"/>
      <c r="T15" s="123"/>
      <c r="U15" s="124"/>
      <c r="V15" s="123"/>
      <c r="W15" s="123"/>
    </row>
    <row r="16" spans="1:23" s="114" customFormat="1" ht="15" customHeight="1">
      <c r="A16" s="390" t="s">
        <v>106</v>
      </c>
      <c r="B16" s="392" t="s">
        <v>105</v>
      </c>
      <c r="C16" s="393"/>
      <c r="D16" s="393"/>
      <c r="E16" s="393"/>
      <c r="F16" s="393"/>
      <c r="G16" s="393"/>
      <c r="H16" s="393"/>
      <c r="I16" s="393"/>
      <c r="J16" s="393"/>
      <c r="K16" s="393"/>
      <c r="L16" s="394"/>
      <c r="M16" s="392" t="s">
        <v>5</v>
      </c>
      <c r="N16" s="393"/>
      <c r="O16" s="393"/>
      <c r="P16" s="393"/>
      <c r="Q16" s="393"/>
      <c r="R16" s="393"/>
      <c r="S16" s="393"/>
      <c r="T16" s="393"/>
      <c r="U16" s="393"/>
      <c r="V16" s="393"/>
      <c r="W16" s="395"/>
    </row>
    <row r="17" spans="1:23" s="114" customFormat="1" ht="15" customHeight="1">
      <c r="A17" s="391"/>
      <c r="B17" s="396" t="s">
        <v>104</v>
      </c>
      <c r="C17" s="397"/>
      <c r="D17" s="398"/>
      <c r="E17" s="396" t="s">
        <v>132</v>
      </c>
      <c r="F17" s="397"/>
      <c r="G17" s="397"/>
      <c r="H17" s="397"/>
      <c r="I17" s="397"/>
      <c r="J17" s="397"/>
      <c r="K17" s="397"/>
      <c r="L17" s="398"/>
      <c r="M17" s="396" t="s">
        <v>104</v>
      </c>
      <c r="N17" s="397"/>
      <c r="O17" s="398"/>
      <c r="P17" s="396" t="s">
        <v>107</v>
      </c>
      <c r="Q17" s="397"/>
      <c r="R17" s="397"/>
      <c r="S17" s="397"/>
      <c r="T17" s="397"/>
      <c r="U17" s="397"/>
      <c r="V17" s="397"/>
      <c r="W17" s="399"/>
    </row>
    <row r="18" spans="1:23" ht="15" customHeight="1">
      <c r="A18" s="400" t="s">
        <v>131</v>
      </c>
      <c r="B18" s="122" t="s">
        <v>130</v>
      </c>
      <c r="C18" s="122" t="s">
        <v>129</v>
      </c>
      <c r="D18" s="122" t="s">
        <v>9</v>
      </c>
      <c r="E18" s="122" t="s">
        <v>130</v>
      </c>
      <c r="F18" s="402" t="s">
        <v>6</v>
      </c>
      <c r="G18" s="402"/>
      <c r="H18" s="122" t="s">
        <v>129</v>
      </c>
      <c r="I18" s="402" t="s">
        <v>6</v>
      </c>
      <c r="J18" s="402"/>
      <c r="K18" s="402" t="s">
        <v>9</v>
      </c>
      <c r="L18" s="402"/>
      <c r="M18" s="122" t="s">
        <v>130</v>
      </c>
      <c r="N18" s="122" t="s">
        <v>129</v>
      </c>
      <c r="O18" s="122" t="s">
        <v>9</v>
      </c>
      <c r="P18" s="122" t="s">
        <v>130</v>
      </c>
      <c r="Q18" s="402" t="s">
        <v>6</v>
      </c>
      <c r="R18" s="402"/>
      <c r="S18" s="122" t="s">
        <v>129</v>
      </c>
      <c r="T18" s="402" t="s">
        <v>6</v>
      </c>
      <c r="U18" s="402"/>
      <c r="V18" s="402" t="s">
        <v>9</v>
      </c>
      <c r="W18" s="403"/>
    </row>
    <row r="19" spans="1:23" ht="15" customHeight="1" thickBot="1">
      <c r="A19" s="401"/>
      <c r="B19" s="120">
        <v>6990</v>
      </c>
      <c r="C19" s="119">
        <v>12792</v>
      </c>
      <c r="D19" s="120">
        <f>B19+C19</f>
        <v>19782</v>
      </c>
      <c r="E19" s="119">
        <v>6929</v>
      </c>
      <c r="F19" s="404">
        <f>E19/B19-1</f>
        <v>-8.7267525035765736E-3</v>
      </c>
      <c r="G19" s="405"/>
      <c r="H19" s="119">
        <v>7035</v>
      </c>
      <c r="I19" s="404">
        <f>H19/C19-1</f>
        <v>-0.450046904315197</v>
      </c>
      <c r="J19" s="405"/>
      <c r="K19" s="406">
        <f>E19+H19</f>
        <v>13964</v>
      </c>
      <c r="L19" s="407">
        <v>11888</v>
      </c>
      <c r="M19" s="121">
        <v>6990</v>
      </c>
      <c r="N19" s="119">
        <v>12792</v>
      </c>
      <c r="O19" s="120">
        <f>M19+N19</f>
        <v>19782</v>
      </c>
      <c r="P19" s="119">
        <v>6929</v>
      </c>
      <c r="Q19" s="408">
        <f>P19/M19-1</f>
        <v>-8.7267525035765736E-3</v>
      </c>
      <c r="R19" s="409"/>
      <c r="S19" s="119">
        <v>7035</v>
      </c>
      <c r="T19" s="408">
        <f>S19/N19-1</f>
        <v>-0.450046904315197</v>
      </c>
      <c r="U19" s="409"/>
      <c r="V19" s="406">
        <f>P19+S19</f>
        <v>13964</v>
      </c>
      <c r="W19" s="410">
        <v>22759</v>
      </c>
    </row>
    <row r="20" spans="1:23">
      <c r="A20" s="117"/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</row>
    <row r="21" spans="1:23" ht="18" thickBot="1">
      <c r="A21" s="118" t="s">
        <v>128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</row>
    <row r="22" spans="1:23" s="114" customFormat="1">
      <c r="A22" s="116" t="s">
        <v>1</v>
      </c>
      <c r="B22" s="249" t="s">
        <v>127</v>
      </c>
      <c r="C22" s="376" t="s">
        <v>126</v>
      </c>
      <c r="D22" s="376"/>
      <c r="E22" s="250" t="s">
        <v>125</v>
      </c>
      <c r="F22" s="376" t="s">
        <v>124</v>
      </c>
      <c r="G22" s="376"/>
      <c r="H22" s="250" t="s">
        <v>123</v>
      </c>
      <c r="I22" s="376" t="s">
        <v>122</v>
      </c>
      <c r="J22" s="376"/>
      <c r="K22" s="376" t="s">
        <v>121</v>
      </c>
      <c r="L22" s="376"/>
      <c r="M22" s="376" t="s">
        <v>120</v>
      </c>
      <c r="N22" s="376"/>
      <c r="O22" s="376" t="s">
        <v>119</v>
      </c>
      <c r="P22" s="376"/>
      <c r="Q22" s="376" t="s">
        <v>118</v>
      </c>
      <c r="R22" s="376"/>
      <c r="S22" s="245" t="s">
        <v>117</v>
      </c>
      <c r="T22" s="376" t="s">
        <v>116</v>
      </c>
      <c r="U22" s="376"/>
      <c r="V22" s="376" t="s">
        <v>115</v>
      </c>
      <c r="W22" s="377"/>
    </row>
    <row r="23" spans="1:23" s="114" customFormat="1" ht="13.5" customHeight="1">
      <c r="A23" s="411" t="s">
        <v>114</v>
      </c>
      <c r="B23" s="112" t="s">
        <v>111</v>
      </c>
      <c r="C23" s="414">
        <v>11.6</v>
      </c>
      <c r="D23" s="415"/>
      <c r="E23" s="111">
        <v>11.6</v>
      </c>
      <c r="F23" s="416">
        <v>11.5</v>
      </c>
      <c r="G23" s="417"/>
      <c r="H23" s="246"/>
      <c r="I23" s="416"/>
      <c r="J23" s="417"/>
      <c r="K23" s="416"/>
      <c r="L23" s="417"/>
      <c r="M23" s="418"/>
      <c r="N23" s="417"/>
      <c r="O23" s="416"/>
      <c r="P23" s="417"/>
      <c r="Q23" s="416"/>
      <c r="R23" s="417"/>
      <c r="S23" s="115"/>
      <c r="T23" s="416"/>
      <c r="U23" s="417"/>
      <c r="V23" s="416"/>
      <c r="W23" s="423"/>
    </row>
    <row r="24" spans="1:23" s="114" customFormat="1">
      <c r="A24" s="412"/>
      <c r="B24" s="112" t="s">
        <v>110</v>
      </c>
      <c r="C24" s="414">
        <v>14.2</v>
      </c>
      <c r="D24" s="415"/>
      <c r="E24" s="111">
        <v>14.1</v>
      </c>
      <c r="F24" s="416">
        <v>14.1</v>
      </c>
      <c r="G24" s="417">
        <v>14.1</v>
      </c>
      <c r="H24" s="246">
        <v>14</v>
      </c>
      <c r="I24" s="416">
        <v>14</v>
      </c>
      <c r="J24" s="417"/>
      <c r="K24" s="416">
        <v>13.9</v>
      </c>
      <c r="L24" s="417"/>
      <c r="M24" s="418">
        <v>13.7</v>
      </c>
      <c r="N24" s="417"/>
      <c r="O24" s="416">
        <v>13.6</v>
      </c>
      <c r="P24" s="417"/>
      <c r="Q24" s="416">
        <v>13.5</v>
      </c>
      <c r="R24" s="417"/>
      <c r="S24" s="115">
        <v>13.4</v>
      </c>
      <c r="T24" s="416">
        <v>13.3</v>
      </c>
      <c r="U24" s="417"/>
      <c r="V24" s="416">
        <v>13.2</v>
      </c>
      <c r="W24" s="423"/>
    </row>
    <row r="25" spans="1:23">
      <c r="A25" s="412"/>
      <c r="B25" s="109" t="s">
        <v>109</v>
      </c>
      <c r="C25" s="416">
        <v>14.4</v>
      </c>
      <c r="D25" s="417"/>
      <c r="E25" s="246">
        <v>15.2</v>
      </c>
      <c r="F25" s="416">
        <v>15</v>
      </c>
      <c r="G25" s="417"/>
      <c r="H25" s="246">
        <v>15.9</v>
      </c>
      <c r="I25" s="416">
        <v>14.5</v>
      </c>
      <c r="J25" s="417"/>
      <c r="K25" s="416">
        <v>14.9</v>
      </c>
      <c r="L25" s="417"/>
      <c r="M25" s="416">
        <v>15.7</v>
      </c>
      <c r="N25" s="417"/>
      <c r="O25" s="416">
        <v>15.2</v>
      </c>
      <c r="P25" s="417"/>
      <c r="Q25" s="416">
        <v>14.4</v>
      </c>
      <c r="R25" s="417"/>
      <c r="S25" s="113">
        <v>14.4</v>
      </c>
      <c r="T25" s="416">
        <v>13.5</v>
      </c>
      <c r="U25" s="417"/>
      <c r="V25" s="416">
        <v>13.34</v>
      </c>
      <c r="W25" s="423"/>
    </row>
    <row r="26" spans="1:23">
      <c r="A26" s="413"/>
      <c r="B26" s="109" t="s">
        <v>108</v>
      </c>
      <c r="C26" s="416">
        <v>18.399999999999999</v>
      </c>
      <c r="D26" s="417"/>
      <c r="E26" s="246">
        <v>18.2</v>
      </c>
      <c r="F26" s="416">
        <v>17.8</v>
      </c>
      <c r="G26" s="417"/>
      <c r="H26" s="246">
        <v>17.100000000000001</v>
      </c>
      <c r="I26" s="416">
        <v>16.7</v>
      </c>
      <c r="J26" s="417"/>
      <c r="K26" s="416">
        <v>16.399999999999999</v>
      </c>
      <c r="L26" s="417"/>
      <c r="M26" s="416">
        <v>15.7</v>
      </c>
      <c r="N26" s="417"/>
      <c r="O26" s="416">
        <v>15.4</v>
      </c>
      <c r="P26" s="417"/>
      <c r="Q26" s="416">
        <v>15.2</v>
      </c>
      <c r="R26" s="417"/>
      <c r="S26" s="113">
        <v>15.7</v>
      </c>
      <c r="T26" s="416">
        <v>15.3</v>
      </c>
      <c r="U26" s="417"/>
      <c r="V26" s="416">
        <v>15.3</v>
      </c>
      <c r="W26" s="423"/>
    </row>
    <row r="27" spans="1:23">
      <c r="A27" s="411" t="s">
        <v>113</v>
      </c>
      <c r="B27" s="112" t="s">
        <v>111</v>
      </c>
      <c r="C27" s="416">
        <v>6.9</v>
      </c>
      <c r="D27" s="417"/>
      <c r="E27" s="111">
        <v>7.4</v>
      </c>
      <c r="F27" s="416">
        <v>6.6</v>
      </c>
      <c r="G27" s="417"/>
      <c r="H27" s="247"/>
      <c r="I27" s="421"/>
      <c r="J27" s="422"/>
      <c r="K27" s="421"/>
      <c r="L27" s="422"/>
      <c r="M27" s="416"/>
      <c r="N27" s="417"/>
      <c r="O27" s="416"/>
      <c r="P27" s="417"/>
      <c r="Q27" s="416"/>
      <c r="R27" s="417"/>
      <c r="S27" s="110"/>
      <c r="T27" s="416"/>
      <c r="U27" s="417"/>
      <c r="V27" s="419"/>
      <c r="W27" s="420"/>
    </row>
    <row r="28" spans="1:23">
      <c r="A28" s="412"/>
      <c r="B28" s="112" t="s">
        <v>110</v>
      </c>
      <c r="C28" s="416">
        <v>6.9</v>
      </c>
      <c r="D28" s="417"/>
      <c r="E28" s="111">
        <v>7.2</v>
      </c>
      <c r="F28" s="416">
        <v>7.5</v>
      </c>
      <c r="G28" s="417"/>
      <c r="H28" s="247">
        <v>6.8</v>
      </c>
      <c r="I28" s="421">
        <v>7.7</v>
      </c>
      <c r="J28" s="422"/>
      <c r="K28" s="421">
        <v>7.2</v>
      </c>
      <c r="L28" s="422"/>
      <c r="M28" s="416">
        <v>7.8</v>
      </c>
      <c r="N28" s="417"/>
      <c r="O28" s="416">
        <v>7.3</v>
      </c>
      <c r="P28" s="417"/>
      <c r="Q28" s="416">
        <v>7.7</v>
      </c>
      <c r="R28" s="417"/>
      <c r="S28" s="110">
        <v>8</v>
      </c>
      <c r="T28" s="416">
        <v>6.9</v>
      </c>
      <c r="U28" s="417"/>
      <c r="V28" s="419">
        <v>7</v>
      </c>
      <c r="W28" s="420"/>
    </row>
    <row r="29" spans="1:23">
      <c r="A29" s="412"/>
      <c r="B29" s="109" t="s">
        <v>109</v>
      </c>
      <c r="C29" s="421">
        <v>9.1</v>
      </c>
      <c r="D29" s="422"/>
      <c r="E29" s="247">
        <v>8.4</v>
      </c>
      <c r="F29" s="421">
        <v>10.3</v>
      </c>
      <c r="G29" s="422"/>
      <c r="H29" s="247">
        <v>8.1</v>
      </c>
      <c r="I29" s="421">
        <v>9.6</v>
      </c>
      <c r="J29" s="422"/>
      <c r="K29" s="421">
        <v>8.8000000000000007</v>
      </c>
      <c r="L29" s="422"/>
      <c r="M29" s="419">
        <v>9</v>
      </c>
      <c r="N29" s="425"/>
      <c r="O29" s="419">
        <v>9.1</v>
      </c>
      <c r="P29" s="425"/>
      <c r="Q29" s="419">
        <v>8.5</v>
      </c>
      <c r="R29" s="425"/>
      <c r="S29" s="108">
        <v>8.1999999999999993</v>
      </c>
      <c r="T29" s="421">
        <v>7.7</v>
      </c>
      <c r="U29" s="422"/>
      <c r="V29" s="421">
        <v>8.1999999999999993</v>
      </c>
      <c r="W29" s="424"/>
    </row>
    <row r="30" spans="1:23">
      <c r="A30" s="413"/>
      <c r="B30" s="109" t="s">
        <v>108</v>
      </c>
      <c r="C30" s="421">
        <v>7.9</v>
      </c>
      <c r="D30" s="422"/>
      <c r="E30" s="247">
        <v>9.48</v>
      </c>
      <c r="F30" s="421">
        <v>9.86</v>
      </c>
      <c r="G30" s="422"/>
      <c r="H30" s="247">
        <v>8.9</v>
      </c>
      <c r="I30" s="421">
        <v>9.8000000000000007</v>
      </c>
      <c r="J30" s="422"/>
      <c r="K30" s="421">
        <v>9.4</v>
      </c>
      <c r="L30" s="422"/>
      <c r="M30" s="419">
        <v>8.6</v>
      </c>
      <c r="N30" s="425"/>
      <c r="O30" s="419">
        <v>7.3</v>
      </c>
      <c r="P30" s="425"/>
      <c r="Q30" s="419">
        <v>7.8</v>
      </c>
      <c r="R30" s="425"/>
      <c r="S30" s="108">
        <v>9.1999999999999993</v>
      </c>
      <c r="T30" s="421">
        <v>9.1</v>
      </c>
      <c r="U30" s="422"/>
      <c r="V30" s="421">
        <v>9</v>
      </c>
      <c r="W30" s="424"/>
    </row>
    <row r="31" spans="1:23">
      <c r="A31" s="411" t="s">
        <v>112</v>
      </c>
      <c r="B31" s="112" t="s">
        <v>111</v>
      </c>
      <c r="C31" s="416">
        <v>6.9</v>
      </c>
      <c r="D31" s="417"/>
      <c r="E31" s="111">
        <v>6.9</v>
      </c>
      <c r="F31" s="416">
        <v>6.7</v>
      </c>
      <c r="G31" s="417"/>
      <c r="H31" s="247"/>
      <c r="I31" s="421"/>
      <c r="J31" s="422"/>
      <c r="K31" s="421"/>
      <c r="L31" s="422"/>
      <c r="M31" s="416"/>
      <c r="N31" s="417"/>
      <c r="O31" s="416"/>
      <c r="P31" s="417"/>
      <c r="Q31" s="416"/>
      <c r="R31" s="417"/>
      <c r="S31" s="110"/>
      <c r="T31" s="419"/>
      <c r="U31" s="425"/>
      <c r="V31" s="416"/>
      <c r="W31" s="423"/>
    </row>
    <row r="32" spans="1:23">
      <c r="A32" s="412"/>
      <c r="B32" s="112" t="s">
        <v>110</v>
      </c>
      <c r="C32" s="416">
        <v>10.3</v>
      </c>
      <c r="D32" s="417"/>
      <c r="E32" s="111">
        <v>9</v>
      </c>
      <c r="F32" s="416">
        <v>8.4</v>
      </c>
      <c r="G32" s="417"/>
      <c r="H32" s="247">
        <v>7.8</v>
      </c>
      <c r="I32" s="421">
        <v>7.4</v>
      </c>
      <c r="J32" s="422"/>
      <c r="K32" s="421">
        <v>7.1</v>
      </c>
      <c r="L32" s="422"/>
      <c r="M32" s="416">
        <v>7.3</v>
      </c>
      <c r="N32" s="417"/>
      <c r="O32" s="416">
        <v>7.2</v>
      </c>
      <c r="P32" s="417"/>
      <c r="Q32" s="416">
        <v>7.1</v>
      </c>
      <c r="R32" s="417"/>
      <c r="S32" s="110">
        <v>7</v>
      </c>
      <c r="T32" s="419">
        <v>7</v>
      </c>
      <c r="U32" s="425"/>
      <c r="V32" s="416">
        <v>6.9</v>
      </c>
      <c r="W32" s="423"/>
    </row>
    <row r="33" spans="1:23">
      <c r="A33" s="412"/>
      <c r="B33" s="109" t="s">
        <v>109</v>
      </c>
      <c r="C33" s="421">
        <v>9.1</v>
      </c>
      <c r="D33" s="422"/>
      <c r="E33" s="247">
        <v>9.1999999999999993</v>
      </c>
      <c r="F33" s="421">
        <v>9.4</v>
      </c>
      <c r="G33" s="422"/>
      <c r="H33" s="247">
        <v>9.3000000000000007</v>
      </c>
      <c r="I33" s="421">
        <v>9.3000000000000007</v>
      </c>
      <c r="J33" s="422"/>
      <c r="K33" s="421">
        <v>9.4</v>
      </c>
      <c r="L33" s="422"/>
      <c r="M33" s="419">
        <v>9.5</v>
      </c>
      <c r="N33" s="425"/>
      <c r="O33" s="419">
        <v>9.5</v>
      </c>
      <c r="P33" s="425"/>
      <c r="Q33" s="419">
        <v>9.6</v>
      </c>
      <c r="R33" s="425"/>
      <c r="S33" s="108">
        <v>8.8000000000000007</v>
      </c>
      <c r="T33" s="421">
        <v>8.1999999999999993</v>
      </c>
      <c r="U33" s="422"/>
      <c r="V33" s="421">
        <v>7.8</v>
      </c>
      <c r="W33" s="424"/>
    </row>
    <row r="34" spans="1:23" ht="14.25" thickBot="1">
      <c r="A34" s="429"/>
      <c r="B34" s="209" t="s">
        <v>108</v>
      </c>
      <c r="C34" s="426">
        <v>11.4</v>
      </c>
      <c r="D34" s="427"/>
      <c r="E34" s="248">
        <v>11.3</v>
      </c>
      <c r="F34" s="426">
        <v>11.4</v>
      </c>
      <c r="G34" s="427"/>
      <c r="H34" s="248">
        <v>11.5</v>
      </c>
      <c r="I34" s="426">
        <v>11.4</v>
      </c>
      <c r="J34" s="427"/>
      <c r="K34" s="426">
        <v>10.9</v>
      </c>
      <c r="L34" s="427"/>
      <c r="M34" s="426">
        <v>10.5</v>
      </c>
      <c r="N34" s="427"/>
      <c r="O34" s="426">
        <v>10.199999999999999</v>
      </c>
      <c r="P34" s="427"/>
      <c r="Q34" s="426">
        <v>9.8000000000000007</v>
      </c>
      <c r="R34" s="427"/>
      <c r="S34" s="210">
        <v>9.6</v>
      </c>
      <c r="T34" s="426">
        <v>9.1</v>
      </c>
      <c r="U34" s="427"/>
      <c r="V34" s="426">
        <v>8.4</v>
      </c>
      <c r="W34" s="428"/>
    </row>
  </sheetData>
  <mergeCells count="165">
    <mergeCell ref="C33:D33"/>
    <mergeCell ref="F33:G33"/>
    <mergeCell ref="I33:J33"/>
    <mergeCell ref="C34:D34"/>
    <mergeCell ref="F34:G34"/>
    <mergeCell ref="I34:J34"/>
    <mergeCell ref="T34:U34"/>
    <mergeCell ref="A27:A30"/>
    <mergeCell ref="V31:W31"/>
    <mergeCell ref="C32:D32"/>
    <mergeCell ref="F32:G32"/>
    <mergeCell ref="I32:J32"/>
    <mergeCell ref="K32:L32"/>
    <mergeCell ref="M32:N32"/>
    <mergeCell ref="O32:P32"/>
    <mergeCell ref="Q32:R32"/>
    <mergeCell ref="T32:U32"/>
    <mergeCell ref="V32:W32"/>
    <mergeCell ref="A31:A34"/>
    <mergeCell ref="C31:D31"/>
    <mergeCell ref="F31:G31"/>
    <mergeCell ref="I31:J31"/>
    <mergeCell ref="K31:L31"/>
    <mergeCell ref="M31:N31"/>
    <mergeCell ref="O31:P31"/>
    <mergeCell ref="Q31:R31"/>
    <mergeCell ref="T31:U31"/>
    <mergeCell ref="K34:L34"/>
    <mergeCell ref="M34:N34"/>
    <mergeCell ref="O34:P34"/>
    <mergeCell ref="K33:L33"/>
    <mergeCell ref="M33:N33"/>
    <mergeCell ref="O33:P33"/>
    <mergeCell ref="V34:W34"/>
    <mergeCell ref="Q33:R33"/>
    <mergeCell ref="T33:U33"/>
    <mergeCell ref="V33:W33"/>
    <mergeCell ref="Q34:R34"/>
    <mergeCell ref="M28:N28"/>
    <mergeCell ref="O28:P28"/>
    <mergeCell ref="V30:W30"/>
    <mergeCell ref="C29:D29"/>
    <mergeCell ref="F29:G29"/>
    <mergeCell ref="I29:J29"/>
    <mergeCell ref="K29:L29"/>
    <mergeCell ref="M29:N29"/>
    <mergeCell ref="O29:P29"/>
    <mergeCell ref="Q29:R29"/>
    <mergeCell ref="T29:U29"/>
    <mergeCell ref="V29:W29"/>
    <mergeCell ref="T28:U28"/>
    <mergeCell ref="V28:W28"/>
    <mergeCell ref="Q28:R28"/>
    <mergeCell ref="C30:D30"/>
    <mergeCell ref="F30:G30"/>
    <mergeCell ref="I30:J30"/>
    <mergeCell ref="K30:L30"/>
    <mergeCell ref="M30:N30"/>
    <mergeCell ref="O30:P30"/>
    <mergeCell ref="Q30:R30"/>
    <mergeCell ref="T30:U30"/>
    <mergeCell ref="O26:P26"/>
    <mergeCell ref="Q26:R26"/>
    <mergeCell ref="T26:U26"/>
    <mergeCell ref="C27:D27"/>
    <mergeCell ref="F27:G27"/>
    <mergeCell ref="I27:J27"/>
    <mergeCell ref="K27:L27"/>
    <mergeCell ref="M27:N27"/>
    <mergeCell ref="O27:P27"/>
    <mergeCell ref="Q27:R27"/>
    <mergeCell ref="T27:U27"/>
    <mergeCell ref="V27:W27"/>
    <mergeCell ref="C28:D28"/>
    <mergeCell ref="F28:G28"/>
    <mergeCell ref="I28:J28"/>
    <mergeCell ref="K28:L28"/>
    <mergeCell ref="V25:W25"/>
    <mergeCell ref="Q22:R22"/>
    <mergeCell ref="T22:U22"/>
    <mergeCell ref="V22:W22"/>
    <mergeCell ref="O23:P23"/>
    <mergeCell ref="Q23:R23"/>
    <mergeCell ref="T23:U23"/>
    <mergeCell ref="V26:W26"/>
    <mergeCell ref="O24:P24"/>
    <mergeCell ref="Q24:R24"/>
    <mergeCell ref="T24:U24"/>
    <mergeCell ref="V24:W24"/>
    <mergeCell ref="V23:W23"/>
    <mergeCell ref="C22:D22"/>
    <mergeCell ref="F22:G22"/>
    <mergeCell ref="I22:J22"/>
    <mergeCell ref="K22:L22"/>
    <mergeCell ref="M22:N22"/>
    <mergeCell ref="O22:P22"/>
    <mergeCell ref="A23:A26"/>
    <mergeCell ref="C23:D23"/>
    <mergeCell ref="F23:G23"/>
    <mergeCell ref="I23:J23"/>
    <mergeCell ref="K23:L23"/>
    <mergeCell ref="M23:N23"/>
    <mergeCell ref="O25:P25"/>
    <mergeCell ref="Q25:R25"/>
    <mergeCell ref="T25:U25"/>
    <mergeCell ref="C25:D25"/>
    <mergeCell ref="F25:G25"/>
    <mergeCell ref="I25:J25"/>
    <mergeCell ref="K25:L25"/>
    <mergeCell ref="M25:N25"/>
    <mergeCell ref="C24:D24"/>
    <mergeCell ref="F24:G24"/>
    <mergeCell ref="I24:J24"/>
    <mergeCell ref="K24:L24"/>
    <mergeCell ref="M24:N24"/>
    <mergeCell ref="C26:D26"/>
    <mergeCell ref="F26:G26"/>
    <mergeCell ref="I26:J26"/>
    <mergeCell ref="K26:L26"/>
    <mergeCell ref="M26:N26"/>
    <mergeCell ref="C6:D6"/>
    <mergeCell ref="A16:A17"/>
    <mergeCell ref="B16:L16"/>
    <mergeCell ref="M16:W16"/>
    <mergeCell ref="B17:D17"/>
    <mergeCell ref="E17:L17"/>
    <mergeCell ref="M17:O17"/>
    <mergeCell ref="P17:W17"/>
    <mergeCell ref="A18:A19"/>
    <mergeCell ref="F18:G18"/>
    <mergeCell ref="I18:J18"/>
    <mergeCell ref="K18:L18"/>
    <mergeCell ref="Q18:R18"/>
    <mergeCell ref="T18:U18"/>
    <mergeCell ref="V18:W18"/>
    <mergeCell ref="F19:G19"/>
    <mergeCell ref="I19:J19"/>
    <mergeCell ref="K19:L19"/>
    <mergeCell ref="Q19:R19"/>
    <mergeCell ref="T19:U19"/>
    <mergeCell ref="V19:W19"/>
    <mergeCell ref="N6:O6"/>
    <mergeCell ref="W6:W7"/>
    <mergeCell ref="A1:W1"/>
    <mergeCell ref="A3:W3"/>
    <mergeCell ref="A4:A7"/>
    <mergeCell ref="B4:L4"/>
    <mergeCell ref="M4:W4"/>
    <mergeCell ref="B5:E5"/>
    <mergeCell ref="F5:L5"/>
    <mergeCell ref="M5:P5"/>
    <mergeCell ref="Q5:W5"/>
    <mergeCell ref="B6:B7"/>
    <mergeCell ref="E6:E7"/>
    <mergeCell ref="F6:F7"/>
    <mergeCell ref="G6:G7"/>
    <mergeCell ref="I6:I7"/>
    <mergeCell ref="K6:K7"/>
    <mergeCell ref="L6:L7"/>
    <mergeCell ref="M6:M7"/>
    <mergeCell ref="P6:P7"/>
    <mergeCell ref="Q6:Q7"/>
    <mergeCell ref="R6:R7"/>
    <mergeCell ref="T6:T7"/>
    <mergeCell ref="V6:V7"/>
  </mergeCells>
  <phoneticPr fontId="2" type="noConversion"/>
  <printOptions horizontalCentered="1"/>
  <pageMargins left="0.70866141732283472" right="0.70866141732283472" top="1.1811023622047245" bottom="1.1811023622047245" header="0" footer="0"/>
  <pageSetup paperSize="9" scale="7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28"/>
  <sheetViews>
    <sheetView view="pageBreakPreview" zoomScale="90" zoomScaleSheetLayoutView="90" workbookViewId="0">
      <selection activeCell="G20" sqref="G20:H20"/>
    </sheetView>
  </sheetViews>
  <sheetFormatPr defaultRowHeight="16.5"/>
  <cols>
    <col min="1" max="1" width="8.88671875" style="1"/>
    <col min="2" max="2" width="10" style="1" customWidth="1"/>
    <col min="3" max="3" width="6.77734375" style="1" customWidth="1"/>
    <col min="4" max="4" width="6.33203125" style="1" customWidth="1"/>
    <col min="5" max="5" width="8.77734375" style="1" customWidth="1"/>
    <col min="6" max="6" width="8.5546875" style="1" customWidth="1"/>
    <col min="7" max="7" width="7.109375" style="1" customWidth="1"/>
    <col min="8" max="8" width="6.5546875" style="1" customWidth="1"/>
    <col min="9" max="9" width="7.77734375" style="1" customWidth="1"/>
    <col min="10" max="10" width="6.88671875" style="1" customWidth="1"/>
    <col min="11" max="11" width="11.5546875" style="1" customWidth="1"/>
    <col min="12" max="12" width="7.44140625" style="1" customWidth="1"/>
    <col min="13" max="13" width="8.109375" style="1" customWidth="1"/>
    <col min="14" max="14" width="9.88671875" style="1" customWidth="1"/>
    <col min="15" max="15" width="9.5546875" style="1" customWidth="1"/>
    <col min="16" max="16" width="6.88671875" style="1" customWidth="1"/>
    <col min="17" max="17" width="6.77734375" style="1" customWidth="1"/>
    <col min="18" max="19" width="6.88671875" style="1" customWidth="1"/>
    <col min="20" max="16384" width="8.88671875" style="1"/>
  </cols>
  <sheetData>
    <row r="1" spans="1:19" ht="39" thickBot="1">
      <c r="A1" s="298" t="s">
        <v>11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19" ht="38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9" ht="26.25">
      <c r="A3" s="281" t="s">
        <v>4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</row>
    <row r="4" spans="1:19" ht="21" thickBot="1">
      <c r="A4" s="8" t="s">
        <v>28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9" ht="17.25">
      <c r="A5" s="454" t="s">
        <v>1</v>
      </c>
      <c r="B5" s="449" t="s">
        <v>26</v>
      </c>
      <c r="C5" s="449"/>
      <c r="D5" s="449"/>
      <c r="E5" s="449"/>
      <c r="F5" s="449"/>
      <c r="G5" s="450"/>
      <c r="H5" s="445" t="s">
        <v>27</v>
      </c>
      <c r="I5" s="446"/>
      <c r="J5" s="446"/>
      <c r="K5" s="446"/>
      <c r="L5" s="446"/>
      <c r="M5" s="446"/>
      <c r="N5" s="446"/>
      <c r="O5" s="446"/>
      <c r="P5" s="446"/>
      <c r="Q5" s="446"/>
      <c r="R5" s="446"/>
      <c r="S5" s="447"/>
    </row>
    <row r="6" spans="1:19" ht="27" customHeight="1">
      <c r="A6" s="455"/>
      <c r="B6" s="437" t="s">
        <v>12</v>
      </c>
      <c r="C6" s="437"/>
      <c r="D6" s="439"/>
      <c r="E6" s="436" t="s">
        <v>13</v>
      </c>
      <c r="F6" s="437"/>
      <c r="G6" s="438"/>
      <c r="H6" s="437" t="s">
        <v>12</v>
      </c>
      <c r="I6" s="437"/>
      <c r="J6" s="437"/>
      <c r="K6" s="437"/>
      <c r="L6" s="437"/>
      <c r="M6" s="264"/>
      <c r="N6" s="436" t="s">
        <v>13</v>
      </c>
      <c r="O6" s="437"/>
      <c r="P6" s="437"/>
      <c r="Q6" s="437"/>
      <c r="R6" s="437"/>
      <c r="S6" s="438"/>
    </row>
    <row r="7" spans="1:19" ht="17.25">
      <c r="A7" s="456"/>
      <c r="B7" s="265" t="s">
        <v>14</v>
      </c>
      <c r="C7" s="266" t="s">
        <v>15</v>
      </c>
      <c r="D7" s="267" t="s">
        <v>9</v>
      </c>
      <c r="E7" s="267" t="s">
        <v>14</v>
      </c>
      <c r="F7" s="266" t="s">
        <v>15</v>
      </c>
      <c r="G7" s="268" t="s">
        <v>9</v>
      </c>
      <c r="H7" s="265" t="s">
        <v>14</v>
      </c>
      <c r="I7" s="267" t="s">
        <v>6</v>
      </c>
      <c r="J7" s="266" t="s">
        <v>15</v>
      </c>
      <c r="K7" s="267" t="s">
        <v>6</v>
      </c>
      <c r="L7" s="267" t="s">
        <v>9</v>
      </c>
      <c r="M7" s="267" t="s">
        <v>6</v>
      </c>
      <c r="N7" s="267" t="s">
        <v>14</v>
      </c>
      <c r="O7" s="267" t="s">
        <v>6</v>
      </c>
      <c r="P7" s="266" t="s">
        <v>15</v>
      </c>
      <c r="Q7" s="267" t="s">
        <v>6</v>
      </c>
      <c r="R7" s="267" t="s">
        <v>9</v>
      </c>
      <c r="S7" s="269" t="s">
        <v>6</v>
      </c>
    </row>
    <row r="8" spans="1:19">
      <c r="A8" s="6" t="s">
        <v>0</v>
      </c>
      <c r="B8" s="255">
        <v>1966</v>
      </c>
      <c r="C8" s="27">
        <v>189</v>
      </c>
      <c r="D8" s="27">
        <v>2155</v>
      </c>
      <c r="E8" s="27">
        <v>2197</v>
      </c>
      <c r="F8" s="27">
        <v>267</v>
      </c>
      <c r="G8" s="50">
        <v>2464</v>
      </c>
      <c r="H8" s="255">
        <v>1505</v>
      </c>
      <c r="I8" s="44">
        <f>H8/B8-1</f>
        <v>-0.23448626653102744</v>
      </c>
      <c r="J8" s="27">
        <v>220</v>
      </c>
      <c r="K8" s="44">
        <f>J8/C8-1</f>
        <v>0.16402116402116396</v>
      </c>
      <c r="L8" s="27">
        <v>1725</v>
      </c>
      <c r="M8" s="44">
        <v>-0.2</v>
      </c>
      <c r="N8" s="27">
        <v>1771</v>
      </c>
      <c r="O8" s="44">
        <f>N8/E8-1</f>
        <v>-0.19390077378243054</v>
      </c>
      <c r="P8" s="27">
        <v>229</v>
      </c>
      <c r="Q8" s="54">
        <f>P8/F8-1</f>
        <v>-0.14232209737827717</v>
      </c>
      <c r="R8" s="27">
        <v>2000</v>
      </c>
      <c r="S8" s="261">
        <v>-0.188</v>
      </c>
    </row>
    <row r="9" spans="1:19">
      <c r="A9" s="6" t="s">
        <v>7</v>
      </c>
      <c r="B9" s="255">
        <v>38</v>
      </c>
      <c r="C9" s="27">
        <v>48</v>
      </c>
      <c r="D9" s="27">
        <v>86</v>
      </c>
      <c r="E9" s="27">
        <v>56</v>
      </c>
      <c r="F9" s="27">
        <v>45</v>
      </c>
      <c r="G9" s="50">
        <v>101</v>
      </c>
      <c r="H9" s="255">
        <v>32</v>
      </c>
      <c r="I9" s="44">
        <f>H9/B9-1</f>
        <v>-0.15789473684210531</v>
      </c>
      <c r="J9" s="27">
        <v>33</v>
      </c>
      <c r="K9" s="44">
        <f>J9/C9-1</f>
        <v>-0.3125</v>
      </c>
      <c r="L9" s="27">
        <v>65</v>
      </c>
      <c r="M9" s="44">
        <v>-0.24399999999999999</v>
      </c>
      <c r="N9" s="27">
        <v>26</v>
      </c>
      <c r="O9" s="44">
        <f>N9/E9-1</f>
        <v>-0.5357142857142857</v>
      </c>
      <c r="P9" s="27">
        <v>22</v>
      </c>
      <c r="Q9" s="54">
        <f>P9/F9-1</f>
        <v>-0.51111111111111107</v>
      </c>
      <c r="R9" s="27">
        <v>48</v>
      </c>
      <c r="S9" s="261">
        <v>-0.52500000000000002</v>
      </c>
    </row>
    <row r="10" spans="1:19">
      <c r="A10" s="6" t="s">
        <v>2</v>
      </c>
      <c r="B10" s="255">
        <v>26</v>
      </c>
      <c r="C10" s="27">
        <v>76</v>
      </c>
      <c r="D10" s="27">
        <v>102</v>
      </c>
      <c r="E10" s="27">
        <v>42</v>
      </c>
      <c r="F10" s="27">
        <v>97</v>
      </c>
      <c r="G10" s="50">
        <v>139</v>
      </c>
      <c r="H10" s="255">
        <v>45</v>
      </c>
      <c r="I10" s="44">
        <f>H10/B10-1</f>
        <v>0.73076923076923084</v>
      </c>
      <c r="J10" s="27">
        <v>99</v>
      </c>
      <c r="K10" s="44">
        <f>J10/C10-1</f>
        <v>0.30263157894736836</v>
      </c>
      <c r="L10" s="27">
        <v>144</v>
      </c>
      <c r="M10" s="44">
        <v>0.41199999999999998</v>
      </c>
      <c r="N10" s="27">
        <v>44</v>
      </c>
      <c r="O10" s="44">
        <f>N10/E10-1</f>
        <v>4.7619047619047672E-2</v>
      </c>
      <c r="P10" s="27">
        <v>88</v>
      </c>
      <c r="Q10" s="54">
        <f>P10/F10-1</f>
        <v>-9.2783505154639179E-2</v>
      </c>
      <c r="R10" s="27">
        <v>132</v>
      </c>
      <c r="S10" s="261">
        <v>-0.05</v>
      </c>
    </row>
    <row r="11" spans="1:19" ht="17.25" thickBot="1">
      <c r="A11" s="5" t="s">
        <v>3</v>
      </c>
      <c r="B11" s="256">
        <v>438</v>
      </c>
      <c r="C11" s="34">
        <v>500</v>
      </c>
      <c r="D11" s="34">
        <v>938</v>
      </c>
      <c r="E11" s="34">
        <v>563</v>
      </c>
      <c r="F11" s="34">
        <v>483</v>
      </c>
      <c r="G11" s="52">
        <v>1046</v>
      </c>
      <c r="H11" s="256">
        <v>442</v>
      </c>
      <c r="I11" s="51">
        <f>H11/B11-1</f>
        <v>9.1324200913243114E-3</v>
      </c>
      <c r="J11" s="34">
        <v>495</v>
      </c>
      <c r="K11" s="51">
        <f>J11/C11-1</f>
        <v>-1.0000000000000009E-2</v>
      </c>
      <c r="L11" s="34">
        <v>937</v>
      </c>
      <c r="M11" s="51">
        <v>-1E-3</v>
      </c>
      <c r="N11" s="34">
        <v>472</v>
      </c>
      <c r="O11" s="51">
        <f>N11/E11-1</f>
        <v>-0.16163410301953818</v>
      </c>
      <c r="P11" s="34">
        <v>490</v>
      </c>
      <c r="Q11" s="55">
        <f>P11/F11-1</f>
        <v>1.449275362318847E-2</v>
      </c>
      <c r="R11" s="34">
        <v>962</v>
      </c>
      <c r="S11" s="262">
        <v>-0.08</v>
      </c>
    </row>
    <row r="12" spans="1:19" ht="18" thickTop="1" thickBot="1">
      <c r="A12" s="7" t="s">
        <v>8</v>
      </c>
      <c r="B12" s="257">
        <v>2468</v>
      </c>
      <c r="C12" s="47">
        <v>813</v>
      </c>
      <c r="D12" s="47">
        <v>3281</v>
      </c>
      <c r="E12" s="47">
        <v>2858</v>
      </c>
      <c r="F12" s="47">
        <v>892</v>
      </c>
      <c r="G12" s="53">
        <v>3750</v>
      </c>
      <c r="H12" s="257">
        <v>2024</v>
      </c>
      <c r="I12" s="48">
        <f>H12/B12-1</f>
        <v>-0.17990275526742305</v>
      </c>
      <c r="J12" s="47">
        <v>847</v>
      </c>
      <c r="K12" s="48">
        <f>J12/C12-1</f>
        <v>4.1820418204182142E-2</v>
      </c>
      <c r="L12" s="47">
        <v>2871</v>
      </c>
      <c r="M12" s="48">
        <v>-0.125</v>
      </c>
      <c r="N12" s="47">
        <v>2313</v>
      </c>
      <c r="O12" s="48">
        <f>N12/E12-1</f>
        <v>-0.19069279216235124</v>
      </c>
      <c r="P12" s="47">
        <v>829</v>
      </c>
      <c r="Q12" s="56">
        <f>P12/F12-1</f>
        <v>-7.0627802690582997E-2</v>
      </c>
      <c r="R12" s="47">
        <v>3142</v>
      </c>
      <c r="S12" s="263">
        <v>-0.16200000000000001</v>
      </c>
    </row>
    <row r="13" spans="1:19">
      <c r="A13" s="271" t="s">
        <v>311</v>
      </c>
      <c r="B13"/>
      <c r="C13"/>
      <c r="D13"/>
      <c r="E13"/>
      <c r="F13"/>
      <c r="G13"/>
      <c r="H13"/>
      <c r="I13" s="3"/>
      <c r="J13" s="3"/>
      <c r="K13" s="3"/>
      <c r="L13" s="3"/>
      <c r="M13" s="3"/>
      <c r="N13" s="3"/>
      <c r="O13" s="3"/>
      <c r="P13" s="3"/>
      <c r="Q13" s="3"/>
    </row>
    <row r="14" spans="1:19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9" ht="27" thickBot="1">
      <c r="A15" s="453" t="s">
        <v>16</v>
      </c>
      <c r="B15" s="453"/>
      <c r="C15" s="453"/>
      <c r="D15" s="453"/>
      <c r="E15" s="453"/>
      <c r="F15" s="453"/>
      <c r="G15" s="453"/>
      <c r="H15" s="453"/>
      <c r="I15" s="453"/>
      <c r="J15" s="453"/>
      <c r="K15" s="453"/>
      <c r="L15" s="453"/>
      <c r="M15" s="453"/>
      <c r="N15" s="453"/>
      <c r="O15" s="453"/>
      <c r="P15" s="453"/>
      <c r="Q15" s="453"/>
    </row>
    <row r="16" spans="1:19" ht="17.25">
      <c r="A16" s="445" t="s">
        <v>17</v>
      </c>
      <c r="B16" s="448" t="s">
        <v>10</v>
      </c>
      <c r="C16" s="449"/>
      <c r="D16" s="449"/>
      <c r="E16" s="449"/>
      <c r="F16" s="449"/>
      <c r="G16" s="449"/>
      <c r="H16" s="449"/>
      <c r="I16" s="449"/>
      <c r="J16" s="450"/>
      <c r="K16" s="448" t="s">
        <v>5</v>
      </c>
      <c r="L16" s="449"/>
      <c r="M16" s="449"/>
      <c r="N16" s="449"/>
      <c r="O16" s="449"/>
      <c r="P16" s="449"/>
      <c r="Q16" s="449"/>
      <c r="R16" s="449"/>
      <c r="S16" s="450"/>
    </row>
    <row r="17" spans="1:19" ht="17.25">
      <c r="A17" s="451"/>
      <c r="B17" s="444" t="s">
        <v>26</v>
      </c>
      <c r="C17" s="437"/>
      <c r="D17" s="439"/>
      <c r="E17" s="436" t="s">
        <v>27</v>
      </c>
      <c r="F17" s="437"/>
      <c r="G17" s="437"/>
      <c r="H17" s="437"/>
      <c r="I17" s="437"/>
      <c r="J17" s="438"/>
      <c r="K17" s="444" t="s">
        <v>26</v>
      </c>
      <c r="L17" s="437"/>
      <c r="M17" s="439"/>
      <c r="N17" s="436" t="s">
        <v>27</v>
      </c>
      <c r="O17" s="437"/>
      <c r="P17" s="437"/>
      <c r="Q17" s="437"/>
      <c r="R17" s="437"/>
      <c r="S17" s="438"/>
    </row>
    <row r="18" spans="1:19" ht="34.5" customHeight="1">
      <c r="A18" s="452"/>
      <c r="B18" s="270" t="s">
        <v>334</v>
      </c>
      <c r="C18" s="436" t="s">
        <v>333</v>
      </c>
      <c r="D18" s="439"/>
      <c r="E18" s="267" t="s">
        <v>334</v>
      </c>
      <c r="F18" s="267" t="s">
        <v>6</v>
      </c>
      <c r="G18" s="436" t="s">
        <v>333</v>
      </c>
      <c r="H18" s="439"/>
      <c r="I18" s="436" t="s">
        <v>6</v>
      </c>
      <c r="J18" s="438"/>
      <c r="K18" s="265" t="s">
        <v>334</v>
      </c>
      <c r="L18" s="436" t="s">
        <v>335</v>
      </c>
      <c r="M18" s="439"/>
      <c r="N18" s="267" t="s">
        <v>334</v>
      </c>
      <c r="O18" s="267" t="s">
        <v>6</v>
      </c>
      <c r="P18" s="436" t="s">
        <v>335</v>
      </c>
      <c r="Q18" s="439"/>
      <c r="R18" s="436" t="s">
        <v>6</v>
      </c>
      <c r="S18" s="438"/>
    </row>
    <row r="19" spans="1:19">
      <c r="A19" s="253" t="s">
        <v>18</v>
      </c>
      <c r="B19" s="258">
        <v>260</v>
      </c>
      <c r="C19" s="440">
        <v>283</v>
      </c>
      <c r="D19" s="441"/>
      <c r="E19" s="27">
        <v>311</v>
      </c>
      <c r="F19" s="44">
        <f>E19/B19-1</f>
        <v>0.19615384615384612</v>
      </c>
      <c r="G19" s="442">
        <v>296</v>
      </c>
      <c r="H19" s="443"/>
      <c r="I19" s="434">
        <v>4.5936395759717398E-2</v>
      </c>
      <c r="J19" s="435"/>
      <c r="K19" s="260">
        <v>260</v>
      </c>
      <c r="L19" s="432">
        <v>283</v>
      </c>
      <c r="M19" s="433"/>
      <c r="N19" s="45">
        <v>311</v>
      </c>
      <c r="O19" s="46">
        <f t="shared" ref="O19:O27" si="0">N19/K19-1</f>
        <v>0.19615384615384612</v>
      </c>
      <c r="P19" s="432">
        <v>296</v>
      </c>
      <c r="Q19" s="433"/>
      <c r="R19" s="430">
        <v>4.5936395759717419E-2</v>
      </c>
      <c r="S19" s="431"/>
    </row>
    <row r="20" spans="1:19" ht="27">
      <c r="A20" s="253" t="s">
        <v>19</v>
      </c>
      <c r="B20" s="258">
        <v>274</v>
      </c>
      <c r="C20" s="440">
        <v>323</v>
      </c>
      <c r="D20" s="441"/>
      <c r="E20" s="27">
        <v>198</v>
      </c>
      <c r="F20" s="44">
        <f t="shared" ref="F20:F27" si="1">E20/B20-1</f>
        <v>-0.27737226277372262</v>
      </c>
      <c r="G20" s="442">
        <v>202</v>
      </c>
      <c r="H20" s="443"/>
      <c r="I20" s="434">
        <v>-0.37461300309597523</v>
      </c>
      <c r="J20" s="435"/>
      <c r="K20" s="260">
        <v>274</v>
      </c>
      <c r="L20" s="432">
        <v>323</v>
      </c>
      <c r="M20" s="433"/>
      <c r="N20" s="45">
        <v>198</v>
      </c>
      <c r="O20" s="46">
        <f t="shared" si="0"/>
        <v>-0.27737226277372262</v>
      </c>
      <c r="P20" s="432">
        <v>202</v>
      </c>
      <c r="Q20" s="433"/>
      <c r="R20" s="430">
        <v>-0.37461300309597523</v>
      </c>
      <c r="S20" s="431"/>
    </row>
    <row r="21" spans="1:19">
      <c r="A21" s="253" t="s">
        <v>20</v>
      </c>
      <c r="B21" s="258">
        <v>398</v>
      </c>
      <c r="C21" s="440">
        <v>390</v>
      </c>
      <c r="D21" s="441"/>
      <c r="E21" s="27">
        <v>275</v>
      </c>
      <c r="F21" s="44">
        <f t="shared" si="1"/>
        <v>-0.30904522613065322</v>
      </c>
      <c r="G21" s="442">
        <v>348</v>
      </c>
      <c r="H21" s="443"/>
      <c r="I21" s="434">
        <v>-0.10769230769230764</v>
      </c>
      <c r="J21" s="435"/>
      <c r="K21" s="260">
        <v>398</v>
      </c>
      <c r="L21" s="432">
        <v>390</v>
      </c>
      <c r="M21" s="433"/>
      <c r="N21" s="45">
        <v>275</v>
      </c>
      <c r="O21" s="46">
        <f t="shared" si="0"/>
        <v>-0.30904522613065322</v>
      </c>
      <c r="P21" s="432">
        <v>348</v>
      </c>
      <c r="Q21" s="433"/>
      <c r="R21" s="430">
        <v>-0.10769230769230764</v>
      </c>
      <c r="S21" s="431"/>
    </row>
    <row r="22" spans="1:19">
      <c r="A22" s="253" t="s">
        <v>21</v>
      </c>
      <c r="B22" s="258">
        <v>26</v>
      </c>
      <c r="C22" s="440">
        <v>29</v>
      </c>
      <c r="D22" s="441"/>
      <c r="E22" s="27">
        <v>21</v>
      </c>
      <c r="F22" s="44">
        <f t="shared" si="1"/>
        <v>-0.19230769230769229</v>
      </c>
      <c r="G22" s="442">
        <v>35</v>
      </c>
      <c r="H22" s="443"/>
      <c r="I22" s="434">
        <v>0.2068965517241379</v>
      </c>
      <c r="J22" s="435"/>
      <c r="K22" s="260">
        <v>26</v>
      </c>
      <c r="L22" s="432">
        <v>29</v>
      </c>
      <c r="M22" s="433"/>
      <c r="N22" s="45">
        <v>21</v>
      </c>
      <c r="O22" s="46">
        <f t="shared" si="0"/>
        <v>-0.19230769230769229</v>
      </c>
      <c r="P22" s="432">
        <v>35</v>
      </c>
      <c r="Q22" s="433"/>
      <c r="R22" s="430">
        <v>0.2068965517241379</v>
      </c>
      <c r="S22" s="431"/>
    </row>
    <row r="23" spans="1:19">
      <c r="A23" s="253" t="s">
        <v>22</v>
      </c>
      <c r="B23" s="258">
        <v>66</v>
      </c>
      <c r="C23" s="440">
        <v>106</v>
      </c>
      <c r="D23" s="441"/>
      <c r="E23" s="27">
        <v>80</v>
      </c>
      <c r="F23" s="44">
        <f t="shared" si="1"/>
        <v>0.21212121212121215</v>
      </c>
      <c r="G23" s="442">
        <v>88</v>
      </c>
      <c r="H23" s="443"/>
      <c r="I23" s="434">
        <v>-0.16981132075471694</v>
      </c>
      <c r="J23" s="435"/>
      <c r="K23" s="260">
        <v>66</v>
      </c>
      <c r="L23" s="432">
        <v>106</v>
      </c>
      <c r="M23" s="433"/>
      <c r="N23" s="45">
        <v>80</v>
      </c>
      <c r="O23" s="46">
        <f t="shared" si="0"/>
        <v>0.21212121212121215</v>
      </c>
      <c r="P23" s="432">
        <v>88</v>
      </c>
      <c r="Q23" s="433"/>
      <c r="R23" s="430">
        <v>-0.16981132075471694</v>
      </c>
      <c r="S23" s="431"/>
    </row>
    <row r="24" spans="1:19">
      <c r="A24" s="253" t="s">
        <v>23</v>
      </c>
      <c r="B24" s="258">
        <v>149</v>
      </c>
      <c r="C24" s="440">
        <v>188</v>
      </c>
      <c r="D24" s="441"/>
      <c r="E24" s="27">
        <v>154</v>
      </c>
      <c r="F24" s="44">
        <f t="shared" si="1"/>
        <v>3.3557046979865834E-2</v>
      </c>
      <c r="G24" s="442">
        <v>92</v>
      </c>
      <c r="H24" s="443"/>
      <c r="I24" s="434">
        <v>-0.5106382978723405</v>
      </c>
      <c r="J24" s="435"/>
      <c r="K24" s="260">
        <v>149</v>
      </c>
      <c r="L24" s="432">
        <v>188</v>
      </c>
      <c r="M24" s="433"/>
      <c r="N24" s="45">
        <v>154</v>
      </c>
      <c r="O24" s="46">
        <f t="shared" si="0"/>
        <v>3.3557046979865834E-2</v>
      </c>
      <c r="P24" s="432">
        <v>92</v>
      </c>
      <c r="Q24" s="433"/>
      <c r="R24" s="430">
        <v>-0.5106382978723405</v>
      </c>
      <c r="S24" s="431"/>
    </row>
    <row r="25" spans="1:19">
      <c r="A25" s="253" t="s">
        <v>24</v>
      </c>
      <c r="B25" s="258">
        <v>597</v>
      </c>
      <c r="C25" s="440">
        <v>672</v>
      </c>
      <c r="D25" s="441"/>
      <c r="E25" s="27">
        <v>413</v>
      </c>
      <c r="F25" s="44">
        <f t="shared" si="1"/>
        <v>-0.30820770519262985</v>
      </c>
      <c r="G25" s="442">
        <v>529</v>
      </c>
      <c r="H25" s="443"/>
      <c r="I25" s="434">
        <v>-0.21279761904761907</v>
      </c>
      <c r="J25" s="435"/>
      <c r="K25" s="260">
        <v>597</v>
      </c>
      <c r="L25" s="432">
        <v>672</v>
      </c>
      <c r="M25" s="433"/>
      <c r="N25" s="45">
        <v>413</v>
      </c>
      <c r="O25" s="46">
        <f t="shared" si="0"/>
        <v>-0.30820770519262985</v>
      </c>
      <c r="P25" s="432">
        <v>529</v>
      </c>
      <c r="Q25" s="433"/>
      <c r="R25" s="430">
        <v>-0.21279761904761907</v>
      </c>
      <c r="S25" s="431"/>
    </row>
    <row r="26" spans="1:19" ht="17.25" thickBot="1">
      <c r="A26" s="469" t="s">
        <v>25</v>
      </c>
      <c r="B26" s="470">
        <v>471</v>
      </c>
      <c r="C26" s="471">
        <v>574</v>
      </c>
      <c r="D26" s="472"/>
      <c r="E26" s="34">
        <v>338</v>
      </c>
      <c r="F26" s="51">
        <f t="shared" si="1"/>
        <v>-0.28237791932059453</v>
      </c>
      <c r="G26" s="473">
        <v>458</v>
      </c>
      <c r="H26" s="474"/>
      <c r="I26" s="475">
        <v>-0.20209059233449478</v>
      </c>
      <c r="J26" s="476"/>
      <c r="K26" s="477">
        <v>471</v>
      </c>
      <c r="L26" s="478">
        <v>574</v>
      </c>
      <c r="M26" s="479"/>
      <c r="N26" s="480">
        <v>338</v>
      </c>
      <c r="O26" s="481">
        <f t="shared" si="0"/>
        <v>-0.28237791932059453</v>
      </c>
      <c r="P26" s="478">
        <v>458</v>
      </c>
      <c r="Q26" s="479"/>
      <c r="R26" s="482">
        <v>-0.20209059233449478</v>
      </c>
      <c r="S26" s="483"/>
    </row>
    <row r="27" spans="1:19" ht="18" thickTop="1" thickBot="1">
      <c r="A27" s="254" t="s">
        <v>8</v>
      </c>
      <c r="B27" s="259">
        <f>SUM(B19:B26)</f>
        <v>2241</v>
      </c>
      <c r="C27" s="461">
        <f>SUM(C19:C26)</f>
        <v>2565</v>
      </c>
      <c r="D27" s="462"/>
      <c r="E27" s="47">
        <f>SUM(E19:E26)</f>
        <v>1790</v>
      </c>
      <c r="F27" s="48">
        <f t="shared" si="1"/>
        <v>-0.20124944221329766</v>
      </c>
      <c r="G27" s="463">
        <f>SUM(G19:G26)</f>
        <v>2048</v>
      </c>
      <c r="H27" s="464"/>
      <c r="I27" s="465">
        <v>-0.20155945419103316</v>
      </c>
      <c r="J27" s="466"/>
      <c r="K27" s="257">
        <f>SUM(K19:K26)</f>
        <v>2241</v>
      </c>
      <c r="L27" s="463">
        <f>SUM(L19:L26)</f>
        <v>2565</v>
      </c>
      <c r="M27" s="464"/>
      <c r="N27" s="47">
        <f>SUM(N19:N26)</f>
        <v>1790</v>
      </c>
      <c r="O27" s="49">
        <f t="shared" si="0"/>
        <v>-0.20124944221329766</v>
      </c>
      <c r="P27" s="463">
        <f>SUM(P19:P26)</f>
        <v>2048</v>
      </c>
      <c r="Q27" s="464"/>
      <c r="R27" s="467">
        <v>-0.20155945419103316</v>
      </c>
      <c r="S27" s="468"/>
    </row>
    <row r="28" spans="1:19">
      <c r="A28" s="142" t="s">
        <v>141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</row>
  </sheetData>
  <sheetProtection selectLockedCells="1" selectUnlockedCells="1"/>
  <customSheetViews>
    <customSheetView guid="{DCFD4FE9-875B-4CB4-85E4-3C1F0B10BFEF}" showPageBreaks="1" view="pageBreakPreview" topLeftCell="A16">
      <selection activeCell="I11" sqref="I11"/>
      <pageMargins left="0.70866141732283472" right="0.70866141732283472" top="1.1811023622047245" bottom="1.1811023622047245" header="0" footer="0"/>
      <printOptions horizontalCentered="1"/>
      <pageSetup paperSize="9" scale="59" orientation="portrait" r:id="rId1"/>
      <headerFooter alignWithMargins="0"/>
    </customSheetView>
    <customSheetView guid="{125F8CEF-1512-4840-AD63-AEF7B9936BA5}" showPageBreaks="1" view="pageBreakPreview">
      <selection activeCell="A14" sqref="A14:Q14"/>
      <pageMargins left="0.70866141732283472" right="0.70866141732283472" top="1.1811023622047245" bottom="1.1811023622047245" header="0" footer="0"/>
      <printOptions horizontalCentered="1"/>
      <pageSetup paperSize="9" scale="59" orientation="portrait" r:id="rId2"/>
      <headerFooter alignWithMargins="0"/>
    </customSheetView>
    <customSheetView guid="{7935613F-692B-4EC7-A004-B94653FCF94C}" showPageBreaks="1" view="pageBreakPreview">
      <selection activeCell="A35" sqref="A35:IV35"/>
      <pageMargins left="0.70866141732283472" right="0.70866141732283472" top="1.1811023622047245" bottom="1.1811023622047245" header="0" footer="0"/>
      <printOptions horizontalCentered="1"/>
      <pageSetup paperSize="9" scale="56" orientation="portrait" r:id="rId3"/>
      <headerFooter alignWithMargins="0"/>
    </customSheetView>
  </customSheetViews>
  <mergeCells count="77">
    <mergeCell ref="A3:Q3"/>
    <mergeCell ref="A16:A18"/>
    <mergeCell ref="B17:D17"/>
    <mergeCell ref="A15:Q15"/>
    <mergeCell ref="A5:A7"/>
    <mergeCell ref="B5:G5"/>
    <mergeCell ref="B6:D6"/>
    <mergeCell ref="E6:G6"/>
    <mergeCell ref="H6:L6"/>
    <mergeCell ref="H5:S5"/>
    <mergeCell ref="N6:S6"/>
    <mergeCell ref="B16:J16"/>
    <mergeCell ref="K16:S16"/>
    <mergeCell ref="K17:M17"/>
    <mergeCell ref="N17:S17"/>
    <mergeCell ref="C18:D18"/>
    <mergeCell ref="C19:D19"/>
    <mergeCell ref="C20:D20"/>
    <mergeCell ref="I18:J18"/>
    <mergeCell ref="I19:J19"/>
    <mergeCell ref="I20:J20"/>
    <mergeCell ref="P18:Q18"/>
    <mergeCell ref="R18:S18"/>
    <mergeCell ref="R19:S19"/>
    <mergeCell ref="R20:S20"/>
    <mergeCell ref="C21:D21"/>
    <mergeCell ref="C22:D22"/>
    <mergeCell ref="C23:D23"/>
    <mergeCell ref="C24:D24"/>
    <mergeCell ref="C25:D25"/>
    <mergeCell ref="G18:H18"/>
    <mergeCell ref="G19:H19"/>
    <mergeCell ref="G20:H20"/>
    <mergeCell ref="G21:H21"/>
    <mergeCell ref="G22:H22"/>
    <mergeCell ref="I23:J23"/>
    <mergeCell ref="I24:J24"/>
    <mergeCell ref="I25:J25"/>
    <mergeCell ref="C26:D26"/>
    <mergeCell ref="C27:D27"/>
    <mergeCell ref="G23:H23"/>
    <mergeCell ref="G24:H24"/>
    <mergeCell ref="G25:H25"/>
    <mergeCell ref="G26:H26"/>
    <mergeCell ref="G27:H27"/>
    <mergeCell ref="R25:S25"/>
    <mergeCell ref="I26:J26"/>
    <mergeCell ref="I27:J27"/>
    <mergeCell ref="E17:J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I21:J21"/>
    <mergeCell ref="I22:J22"/>
    <mergeCell ref="A1:S1"/>
    <mergeCell ref="R26:S26"/>
    <mergeCell ref="R27:S27"/>
    <mergeCell ref="P19:Q19"/>
    <mergeCell ref="P20:Q20"/>
    <mergeCell ref="P21:Q21"/>
    <mergeCell ref="P22:Q22"/>
    <mergeCell ref="P23:Q23"/>
    <mergeCell ref="P24:Q24"/>
    <mergeCell ref="P25:Q25"/>
    <mergeCell ref="P26:Q26"/>
    <mergeCell ref="P27:Q27"/>
    <mergeCell ref="R21:S21"/>
    <mergeCell ref="R22:S22"/>
    <mergeCell ref="R23:S23"/>
    <mergeCell ref="R24:S24"/>
  </mergeCells>
  <phoneticPr fontId="2" type="noConversion"/>
  <printOptions horizontalCentered="1"/>
  <pageMargins left="0.70866141732283472" right="0.70866141732283472" top="1.1811023622047245" bottom="1.1811023622047245" header="0" footer="0"/>
  <pageSetup paperSize="9" scale="70" orientation="landscape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7</vt:i4>
      </vt:variant>
    </vt:vector>
  </HeadingPairs>
  <TitlesOfParts>
    <vt:vector size="19" baseType="lpstr">
      <vt:lpstr>출원-총괄</vt:lpstr>
      <vt:lpstr>출원-시도별</vt:lpstr>
      <vt:lpstr>출원-연구주체별</vt:lpstr>
      <vt:lpstr>출원-내국출원인</vt:lpstr>
      <vt:lpstr>출원-외국출원인</vt:lpstr>
      <vt:lpstr>등록-총괄</vt:lpstr>
      <vt:lpstr>등록-시.도별</vt:lpstr>
      <vt:lpstr>등록-연구주체별</vt:lpstr>
      <vt:lpstr>등록-내국권리자</vt:lpstr>
      <vt:lpstr>등록-외국권리자</vt:lpstr>
      <vt:lpstr>심사</vt:lpstr>
      <vt:lpstr>심판</vt:lpstr>
      <vt:lpstr>'등록-내국권리자'!Print_Area</vt:lpstr>
      <vt:lpstr>'등록-시.도별'!Print_Area</vt:lpstr>
      <vt:lpstr>'등록-연구주체별'!Print_Area</vt:lpstr>
      <vt:lpstr>심사!Print_Area</vt:lpstr>
      <vt:lpstr>심판!Print_Area</vt:lpstr>
      <vt:lpstr>'출원-내국출원인'!Print_Area</vt:lpstr>
      <vt:lpstr>'출원-시도별'!Print_Area</vt:lpstr>
    </vt:vector>
  </TitlesOfParts>
  <Company>DATA-WORLD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leejinouk</dc:creator>
  <cp:lastModifiedBy>특허청</cp:lastModifiedBy>
  <cp:lastPrinted>2014-04-01T13:54:01Z</cp:lastPrinted>
  <dcterms:created xsi:type="dcterms:W3CDTF">2008-10-07T12:06:13Z</dcterms:created>
  <dcterms:modified xsi:type="dcterms:W3CDTF">2014-04-01T13:55:13Z</dcterms:modified>
</cp:coreProperties>
</file>